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029"/>
  <workbookPr defaultThemeVersion="166925"/>
  <mc:AlternateContent xmlns:mc="http://schemas.openxmlformats.org/markup-compatibility/2006">
    <mc:Choice Requires="x15">
      <x15ac:absPath xmlns:x15ac="http://schemas.microsoft.com/office/spreadsheetml/2010/11/ac" url="C:\Users\PLANEACION\OneDrive - vnd15\2024\PLANES ESTRATÉGICOS 2024\PLANEACIÓN\PLAN DE ACCIÓN 2024\"/>
    </mc:Choice>
  </mc:AlternateContent>
  <xr:revisionPtr revIDLastSave="0" documentId="8_{F3EFE0AC-075D-4931-B0D9-2954A09F3E35}" xr6:coauthVersionLast="40" xr6:coauthVersionMax="40" xr10:uidLastSave="{00000000-0000-0000-0000-000000000000}"/>
  <bookViews>
    <workbookView xWindow="0" yWindow="0" windowWidth="23040" windowHeight="8064" activeTab="1" xr2:uid="{00000000-000D-0000-FFFF-FFFF00000000}"/>
  </bookViews>
  <sheets>
    <sheet name="INSTRUCTIVO" sheetId="4" r:id="rId1"/>
    <sheet name="PLAN DE ACCIÓN 2023 " sheetId="5" r:id="rId2"/>
    <sheet name="ANEXO 1" sheetId="2" r:id="rId3"/>
  </sheet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L41" i="5" l="1"/>
  <c r="AU41" i="5"/>
  <c r="AE33" i="5"/>
  <c r="AE39" i="5"/>
  <c r="AU31" i="5" l="1"/>
  <c r="AU33" i="5" s="1"/>
  <c r="AN31" i="5"/>
  <c r="AN28" i="5"/>
  <c r="AV18" i="5"/>
  <c r="AV19" i="5"/>
  <c r="AT17" i="5"/>
  <c r="AT18" i="5" s="1"/>
  <c r="AT19" i="5" s="1"/>
  <c r="AS17" i="5"/>
  <c r="AS18" i="5" s="1"/>
  <c r="AS19" i="5" s="1"/>
  <c r="AV17" i="5"/>
  <c r="AV15" i="5"/>
  <c r="AU12" i="5"/>
  <c r="AU15" i="5" s="1"/>
  <c r="AU17" i="5" s="1"/>
  <c r="AU18" i="5" s="1"/>
  <c r="AU19" i="5" s="1"/>
  <c r="AU22" i="5" s="1"/>
  <c r="AN12" i="5"/>
  <c r="AN11" i="5"/>
  <c r="AN10" i="5"/>
  <c r="AM11" i="5"/>
  <c r="AM12" i="5" s="1"/>
  <c r="AM14" i="5" s="1"/>
  <c r="AM15" i="5" s="1"/>
  <c r="AL11" i="5"/>
  <c r="AL12" i="5"/>
  <c r="AL14" i="5" s="1"/>
  <c r="AL15" i="5" s="1"/>
  <c r="AK11" i="5"/>
  <c r="AK12" i="5"/>
  <c r="AK14" i="5" s="1"/>
  <c r="AK15" i="5" s="1"/>
  <c r="AJ12" i="5"/>
  <c r="AJ14" i="5" s="1"/>
  <c r="AJ15" i="5" s="1"/>
  <c r="AI12" i="5"/>
  <c r="AI14" i="5" s="1"/>
  <c r="AI15" i="5" s="1"/>
  <c r="AH10" i="5"/>
  <c r="T27" i="5"/>
  <c r="T15"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A36" authorId="0" shapeId="0" xr:uid="{00000000-0006-0000-0000-000001000000}">
      <text>
        <r>
          <rPr>
            <b/>
            <sz val="9"/>
            <color indexed="81"/>
            <rFont val="Tahoma"/>
            <family val="2"/>
          </rPr>
          <t xml:space="preserve">USUARIO:
</t>
        </r>
        <r>
          <rPr>
            <sz val="9"/>
            <color indexed="81"/>
            <rFont val="Tahoma"/>
            <family val="2"/>
          </rPr>
          <t>Hitos intermedios que evidencian el avance en la generacion de un producto en el tiempo
PRODUCTO TANGIBLE DE LA ACTIVIDAD</t>
        </r>
      </text>
    </comment>
    <comment ref="A38" authorId="0" shapeId="0" xr:uid="{00000000-0006-0000-0000-000002000000}">
      <text>
        <r>
          <rPr>
            <b/>
            <sz val="9"/>
            <color indexed="81"/>
            <rFont val="Tahoma"/>
            <family val="2"/>
          </rPr>
          <t xml:space="preserve">USUARIO:
</t>
        </r>
        <r>
          <rPr>
            <sz val="9"/>
            <color indexed="81"/>
            <rFont val="Tahoma"/>
            <family val="2"/>
          </rPr>
          <t xml:space="preserve">La dependencia determinará el valor porcentual asignado a la actividad dentro del proyecto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USUARIO</author>
    <author>Luz Marlene Andrade</author>
    <author>JOHANA VIELLAR</author>
    <author>planeacion</author>
  </authors>
  <commentList>
    <comment ref="O7" authorId="0" shapeId="0" xr:uid="{00000000-0006-0000-0100-000001000000}">
      <text>
        <r>
          <rPr>
            <b/>
            <sz val="9"/>
            <color indexed="81"/>
            <rFont val="Tahoma"/>
            <family val="2"/>
          </rPr>
          <t>USUARIO:
1. BIEN
2. SERVICIO</t>
        </r>
        <r>
          <rPr>
            <sz val="9"/>
            <color indexed="81"/>
            <rFont val="Tahoma"/>
            <family val="2"/>
          </rPr>
          <t xml:space="preserve">
</t>
        </r>
      </text>
    </comment>
    <comment ref="AC7" authorId="0" shapeId="0" xr:uid="{00000000-0006-0000-0100-000002000000}">
      <text>
        <r>
          <rPr>
            <b/>
            <sz val="14"/>
            <color indexed="81"/>
            <rFont val="Tahoma"/>
            <family val="2"/>
          </rPr>
          <t xml:space="preserve">USUARIO:
</t>
        </r>
        <r>
          <rPr>
            <sz val="14"/>
            <color indexed="81"/>
            <rFont val="Tahoma"/>
            <family val="2"/>
          </rPr>
          <t>Hitos intermedios que evidencian el avance en la generacion de un producto en el tiempo
PRODUCTO TANGIBLE DE LA ACTIVIDAD</t>
        </r>
      </text>
    </comment>
    <comment ref="AE7" authorId="0" shapeId="0" xr:uid="{00000000-0006-0000-0100-000003000000}">
      <text>
        <r>
          <rPr>
            <b/>
            <sz val="9"/>
            <color indexed="81"/>
            <rFont val="Tahoma"/>
            <family val="2"/>
          </rPr>
          <t xml:space="preserve">USUARIO:
</t>
        </r>
        <r>
          <rPr>
            <sz val="9"/>
            <color indexed="81"/>
            <rFont val="Tahoma"/>
            <family val="2"/>
          </rPr>
          <t xml:space="preserve">La dependencia determinará el valor porcentual asignado a la actividad dentro del proyecto
</t>
        </r>
      </text>
    </comment>
    <comment ref="AO7" authorId="1" shapeId="0" xr:uid="{00000000-0006-0000-0100-000004000000}">
      <text>
        <r>
          <rPr>
            <b/>
            <sz val="9"/>
            <color indexed="81"/>
            <rFont val="Tahoma"/>
            <family val="2"/>
          </rPr>
          <t>Luz Marlene Andrade:</t>
        </r>
        <r>
          <rPr>
            <sz val="9"/>
            <color indexed="81"/>
            <rFont val="Tahoma"/>
            <family val="2"/>
          </rPr>
          <t xml:space="preserve">
1. Recursos Propios - ICLD
2. SGP
3. Donaciones
</t>
        </r>
      </text>
    </comment>
    <comment ref="AT7" authorId="2" shapeId="0" xr:uid="{00000000-0006-0000-0100-000005000000}">
      <text>
        <r>
          <rPr>
            <sz val="9"/>
            <color indexed="81"/>
            <rFont val="Tahoma"/>
            <family val="2"/>
          </rPr>
          <t xml:space="preserve">VER ANEXO 1
</t>
        </r>
      </text>
    </comment>
    <comment ref="AU7" authorId="2" shapeId="0" xr:uid="{00000000-0006-0000-0100-000006000000}">
      <text>
        <r>
          <rPr>
            <b/>
            <sz val="9"/>
            <color indexed="81"/>
            <rFont val="Tahoma"/>
            <family val="2"/>
          </rPr>
          <t>VER ANEXO 1</t>
        </r>
        <r>
          <rPr>
            <sz val="9"/>
            <color indexed="81"/>
            <rFont val="Tahoma"/>
            <family val="2"/>
          </rPr>
          <t xml:space="preserve">
</t>
        </r>
      </text>
    </comment>
    <comment ref="AN27" authorId="3" shapeId="0" xr:uid="{C65FD77D-FF4B-48BB-A17E-B26108E38D84}">
      <text>
        <r>
          <rPr>
            <b/>
            <sz val="9"/>
            <color indexed="81"/>
            <rFont val="Tahoma"/>
            <family val="2"/>
          </rPr>
          <t>planeacion:</t>
        </r>
        <r>
          <rPr>
            <sz val="9"/>
            <color indexed="81"/>
            <rFont val="Tahoma"/>
            <family val="2"/>
          </rPr>
          <t xml:space="preserve">
11 MILLONES DISPONIBLES</t>
        </r>
      </text>
    </comment>
  </commentList>
</comments>
</file>

<file path=xl/sharedStrings.xml><?xml version="1.0" encoding="utf-8"?>
<sst xmlns="http://schemas.openxmlformats.org/spreadsheetml/2006/main" count="842" uniqueCount="348">
  <si>
    <t>PLAN GENERAL DE COMPRAS</t>
  </si>
  <si>
    <t>PILAR</t>
  </si>
  <si>
    <t>LINEA ESTRATEGICA</t>
  </si>
  <si>
    <t>INDICADOR DE BIENESTAR</t>
  </si>
  <si>
    <t>LINEA BASE INDICADOR DE BIENESTAR A 2019</t>
  </si>
  <si>
    <t xml:space="preserve">PROGRAMA </t>
  </si>
  <si>
    <t>INDICADOR DE PRODUCTO SEGÚN PDD</t>
  </si>
  <si>
    <t>UNIDAD DE MEDIDA DEL INDICADOR DE PRODUCTO</t>
  </si>
  <si>
    <t>LINEA BASE 2019 
SEGUN PDD</t>
  </si>
  <si>
    <t>DESCRIPCION DE LA META PRODUCTO 2020-2023</t>
  </si>
  <si>
    <t>ENTREGABLE
INDICADOR DE PRODUCTO SEGÚN CATALOGO DE PRODUCTO</t>
  </si>
  <si>
    <t>VALOR DE LA META PRODUCTO 2020-2023</t>
  </si>
  <si>
    <t>PROYECTO DE INVERSIÓN</t>
  </si>
  <si>
    <t>CÓDIGO DE PROYECTO BPIN</t>
  </si>
  <si>
    <t>OBJETIVO DEL PROYECTO</t>
  </si>
  <si>
    <t>ENTREGABLE</t>
  </si>
  <si>
    <t>FECHA DE INICIO DE LA ACTIVIDAD O ENTREGABLE</t>
  </si>
  <si>
    <t>FECHA DE TERMINACIÓN DEL ENTREGABLE</t>
  </si>
  <si>
    <t>TIEMPO DE EJECUCIÓN
(número de días)</t>
  </si>
  <si>
    <t>BENEFICIARIOS PROGRAMADOS</t>
  </si>
  <si>
    <t>BENEFICIARIOS CUBIERTOS</t>
  </si>
  <si>
    <t>DEPENDENCIA RESPONSABLE</t>
  </si>
  <si>
    <t>NOMBRE DEL RESPONSABLE</t>
  </si>
  <si>
    <t>FUENTE DE FINANCIACIÓN</t>
  </si>
  <si>
    <t>APROPIACIÓN INICIAL
(en pesos)</t>
  </si>
  <si>
    <t>FUENTE PRESUPUESTAL</t>
  </si>
  <si>
    <t>RUBRO PRESUPUESTAL</t>
  </si>
  <si>
    <t>CODIGO RUBRO PRESUPUESTAL</t>
  </si>
  <si>
    <t>¿REQUIERE CONTRATACIÓN?</t>
  </si>
  <si>
    <t>DESCRIPCION DE PROCESO DE CONTRATACIÓN</t>
  </si>
  <si>
    <t>MODALIDAD DE SELECCIÓN</t>
  </si>
  <si>
    <t>FUENTE DE RECURSOS</t>
  </si>
  <si>
    <t>FECHA DE INICIO DE CONTRATACIÓN</t>
  </si>
  <si>
    <t>1. BIEN</t>
  </si>
  <si>
    <t xml:space="preserve">Modalidad de selección </t>
  </si>
  <si>
    <t>Código</t>
  </si>
  <si>
    <t>Fuente de los recursos</t>
  </si>
  <si>
    <t>Solicitud de información a los Proveedores</t>
  </si>
  <si>
    <t xml:space="preserve">Recursos propios </t>
  </si>
  <si>
    <t>Licitación pública</t>
  </si>
  <si>
    <t>Presupuesto de entidad nacional</t>
  </si>
  <si>
    <t>Licitación pública (Obra pública)</t>
  </si>
  <si>
    <t>Regalías</t>
  </si>
  <si>
    <t>Concurso de méritos con precalificación</t>
  </si>
  <si>
    <t>Recursos de crédito</t>
  </si>
  <si>
    <t>Concurso de méritos abierto</t>
  </si>
  <si>
    <t>SGP</t>
  </si>
  <si>
    <t xml:space="preserve">Contratación directa (con ofertas) </t>
  </si>
  <si>
    <t>No Aplica</t>
  </si>
  <si>
    <t>Selección abreviada menor cuantía</t>
  </si>
  <si>
    <t>Selección Abreviada de Menor Cuantia sin Manifestacion de Interés</t>
  </si>
  <si>
    <t>Selección abreviada subasta inversa</t>
  </si>
  <si>
    <t>Mínima cuantía</t>
  </si>
  <si>
    <t>Contratación régimen especial - Selección de comisionista</t>
  </si>
  <si>
    <t>Contratación régimen especial - Enajenación de bienes para intermediarios idóneos</t>
  </si>
  <si>
    <t>Contratación régimen especial - Régimen especial</t>
  </si>
  <si>
    <t>Contratación régimen especial - Banco multilateral y organismos multilaterales</t>
  </si>
  <si>
    <t>Contratación régimen especial (con ofertas)  - Selección de comisionista</t>
  </si>
  <si>
    <t>Contratación régimen especial (con ofertas)  - Enajenación de bienes para intermediarios idóneos</t>
  </si>
  <si>
    <t>Contratación régimen especial (con ofertas)  - Régimen especial</t>
  </si>
  <si>
    <t>Contratación régimen especial (con ofertas)  - Banco multilateral y organismos multilaterales</t>
  </si>
  <si>
    <t>Contratación directa.</t>
  </si>
  <si>
    <t>Seléccion abreviada - acuerdo marco</t>
  </si>
  <si>
    <t>DESCRIPCION META DE BIENESTAR 2020-2023</t>
  </si>
  <si>
    <t>UNIDAD DE MEDIDA META DE BIENESTAR</t>
  </si>
  <si>
    <t xml:space="preserve"> META DE BIENESTAR 2020-2023</t>
  </si>
  <si>
    <t>PLANTEAMIENTO ESTRATÉGICO PLAN DE DESARROLLO</t>
  </si>
  <si>
    <t>PROGRAMACIÓN PRESUPUESTAL</t>
  </si>
  <si>
    <t>PONDERACION DE LAS ACTIVIDADES (HITOS) DE PROYECTO</t>
  </si>
  <si>
    <t>ACTIVIDADES DE PROYECTO DE INVERSION VIABILIZADAS EN SUIFP
( HITOS )</t>
  </si>
  <si>
    <t>DENOMINACION DEL PRODUCTO</t>
  </si>
  <si>
    <t>Objetivo de Desarrollo Sostenible</t>
  </si>
  <si>
    <t>Colocar en esta casilla el ODS con que se articula el programa de su competencia, lo encuentra en el acuerdo 027 PDD Salvemos Juntos a Cartagena</t>
  </si>
  <si>
    <t xml:space="preserve">Colocar en esta casilla el Pilar con el que se articula el programa de su competencia en el PDD Salvemos juntos a Cartagena. </t>
  </si>
  <si>
    <t>Colocar en esta casilla la linea estrategica  con el que se articula el programa de su competencia en el PDD Salvemos juntos a Cartagena.  Cada producto formulado en el plan de accion debera asociasrse a un objetivo institucional.</t>
  </si>
  <si>
    <t>Colocar en esta casilla es el indicador definido para cumplir la meta de bienestar en el plan de desarrollo, acuerdo 027 Salvemos Juntos a Cartagena</t>
  </si>
  <si>
    <t>Colocar en esta casilla el valor que se encuentra en el acuerdo 027 como punto de partida para definir el alcance de la meta de bienestar .</t>
  </si>
  <si>
    <t xml:space="preserve">Colocar en esta casilla  lo que persigue el indicador en el cuatrenio, se encuentra plasmado en el acuerdo 027 salvemos junstos a Cartagena. </t>
  </si>
  <si>
    <t>Colocar en esta casilla la  cuantificación numérica o porcentual de la meta de bienestar.</t>
  </si>
  <si>
    <t>Colocar en esta casilla la  cifra numérica o porcentual nominativo de la meta.</t>
  </si>
  <si>
    <t>Colocar en esta casilla  la programación de la meta de bienestar según Plan indicativo.</t>
  </si>
  <si>
    <t>PROGRAMA</t>
  </si>
  <si>
    <t xml:space="preserve">Colocar en esta casilla el nombre de los programas de su competencia articulados con el ODS, Pilar, Linea estrategica, meta de bienestar, en ralacion al acuerdo 027 PDD Salvemos Juntos a Cartagena </t>
  </si>
  <si>
    <t>Colocar en este casilla  el indicador definido para cumplir la meta en el plan de desarrollo según el acuerdo 027 PDD Salvemos juntos a Cartagena.</t>
  </si>
  <si>
    <t>Colocar en esta casilla la expresion fisica con que se mostrara el resultado de la meta propuesta ejemplo, numero, porcentaje, kilometro.</t>
  </si>
  <si>
    <t xml:space="preserve">Colocar en esta casilla el valor que se encuentra en el acuerdo 027 como punto de partida para definir el alcance de la meta producto.  </t>
  </si>
  <si>
    <t xml:space="preserve">Colocar en esta casilla  lo que persigue el indicador en el cuatrenio, se encuentra plasmado en el acuerdo 027 salvemos juntos a Cartagena. </t>
  </si>
  <si>
    <t>DENOMINACION DEL PRODUCTO (bien o servicio)</t>
  </si>
  <si>
    <t>Identificar con una x el  nombre que caracteriza la categoría del producto Bien o servicio y determina puntualmente el tema que se va a desarrollar. Por su esencia misma, los ¿bienes difieren de los servicios en su comportamiento y consecuente formulación.</t>
  </si>
  <si>
    <t>Colocar en esta casilla el producto que se pretende alcanzar identificado en el PDD, homologado al catalogo de productos del DNP.</t>
  </si>
  <si>
    <t>Colocar en esta casilla el numero de la meta a alcanzar al finalizar el cuatrienio, este se encuentra inmerso en la descripcion de la meta producto  identificado en el PDD.</t>
  </si>
  <si>
    <t>Colocar en esta casilla , la cantidad de la meta propuesta para la actual vigencia, relacionada con el plan indicativo.</t>
  </si>
  <si>
    <t>Colocar en esta casilla la cantidad de producto alcanzado en lo que va corrido del cuatrienio.</t>
  </si>
  <si>
    <t>ARTICULACION CON EL MODELO INTEGRADO DE PLANEACION Y GESTION MIPG</t>
  </si>
  <si>
    <t xml:space="preserve"> El objetivo principal del Modelo Integrado de Planeación y Gestión - MIPG es dinamizar la gestión de las organizaciones públicas para generar bienes y servicios que resuelvan efectivamente las necesidades de la ciudadanía en el marco de la integralidad y la legalidad y la promoción de acciones que contribuyan a la  lucha contra la corrupcion. Por lo que el  principal beneficio del actual Modelo Integrado de Planeación y Gestión - MIPG es su contribución al fortalecimiento de las capacidades de las organizaciones, ya que se focaliza en las prácticas y procesos clave que ellas adelantan para convertir insumos en resultados, apuntando a transformar el Estado Colombiano, de un Estado legislativo a un Estado prestador de servicios.   
En relacion a lo anterior pretendemos que se identifique desde su dependencia como se relaciona el trabajo que se efectua para lograr lo propuesto.</t>
  </si>
  <si>
    <t>Dimensiones del MIPG</t>
  </si>
  <si>
    <t>Colocar en esta casilla la dimension identificada.
Articular desde la competencia de la dependencia con que dimension se  identifican de las 7 que componen el modelo. Como son:
1. Telento humano.
2. Direccionamiento estrategico.
3. Gestion con valores por resultados.
4. Evaluacion de resultados.
5. Informacion y comunicacion 
6. Gestion del conocimiento.
7. Control interno.</t>
  </si>
  <si>
    <t>Políticas de Gestión y Desempeño Institucional</t>
  </si>
  <si>
    <t>La operación del MIPG se desarrolla mediante el lineamiento de 16 políticas, categorizadas en siete (7) dimensiones soportadas en los principios de la integridad y la legalidad. Por lo que se necesita articular desde la competencia la politica que se desarrollara con la dimension identificada. si no esta inmerso en una de las dimensiones y politicas especificas.  coloca aqui la dimension y la politica institucional con la que te alineastes el proceso cuando lo diseñastes, en el marco de la GESTION POR PROCESO</t>
  </si>
  <si>
    <t>Proceso asociado</t>
  </si>
  <si>
    <t>Cada politica de gestion y desempeño institucional se desarrolla en la dimension escogida mediante un proceso que ha sido documentado de acuerdo al trabajo misional de la dependencia. Por lo que se requiere colocar en esta casilla la descripcion del proceso a partir del cual se desarrolla la politica que su vez pone en funcionamiento la dimension.</t>
  </si>
  <si>
    <t>Objetivo Institucional</t>
  </si>
  <si>
    <t>Coloca aquí el objetivo colocado  en el proceso con el que te articulas. En la gestion por proceso</t>
  </si>
  <si>
    <t>PLAN DE ACCION -INFORMACION DE ACTIVIDADES</t>
  </si>
  <si>
    <t>Colocar en esta casilla el nombre del proyecto a partir del cual se desarrollara el programa con el que se articula.</t>
  </si>
  <si>
    <t>Colocar en esta casilla el numero BPIN del proyecto a partir del cual se desarrollara el programa con el que se articula.</t>
  </si>
  <si>
    <t>Colocar en esta casilla el fin  del proyecto a partir del cual se desarrollara el programa con el que se articula.</t>
  </si>
  <si>
    <t>ACTIVIDADES DE PROYECTO DE INVERSION VIABILIZADAS EN SUIFP
( HITOS )</t>
  </si>
  <si>
    <t>Colocar en esta casilla el listado de actividades  del proyecto a partir del cual se desarrollara el programa con el que se articula. Es importante que este listado de actividades coincida al 100% con las viabilizadas en SUIFP</t>
  </si>
  <si>
    <t>Colocar en esta casilla el producto resultante de cada actividad de proyecto a relizar</t>
  </si>
  <si>
    <t>Colocar en esta casilla el numero o pocentaje que se pretende alcanzar con cada actividad del proyecto durante la vigencia.</t>
  </si>
  <si>
    <t>Colocar en esta casilla el valor porcentual de cada actividad que llevara a conseguir el 100% de la meta propuesta.</t>
  </si>
  <si>
    <t>Colocar en esta casilla la fecha de inicio de la actividad en la vigencia 2023</t>
  </si>
  <si>
    <t>Colocar en esta casilla la fecha de terminacion  de la actividad en la vigencia 2023</t>
  </si>
  <si>
    <t>Colocar en esta casilla el numero de dias que requiere el desarrollo de la actividad en la vigencia 2023</t>
  </si>
  <si>
    <t>Colocar en esta casilla el numero de personas en la ciudad programadas para recibir beneficio de la actividad programada en el proyecto</t>
  </si>
  <si>
    <t>Colocar en esta casilla el numero de personas en la ciudad que realmente recibieron el beneficio de la actividad programada en el proyecto.  Esta casilla se diligencia con el reporte del trimestre</t>
  </si>
  <si>
    <t xml:space="preserve">Nombre de la dependencian responsable </t>
  </si>
  <si>
    <t>Nombre de la personaa encargada de supervisar las actividades del proyecto encaminadas a conseguir la meta propuesta.</t>
  </si>
  <si>
    <t>Nombre de la fuente de recursos con lo que financiara la actividad</t>
  </si>
  <si>
    <t>Valor numerico en pesos  del Plan Operativo anual de inversion asignado al rubro presupuestal.</t>
  </si>
  <si>
    <t>Mencionar el rubro del presupuesto que abarca el sector de su competencia.</t>
  </si>
  <si>
    <t>Mencionar el Código numérico que identifica el concepto del Gasto (Funcionamiento, Deuda Inversión) y el cual es definido en el Decreto de Liquidación.</t>
  </si>
  <si>
    <t>En esta casilla colocar si es necesaria la contratacion</t>
  </si>
  <si>
    <t>Si es necesario la contrtacion descripcion el medio por el cual se hará</t>
  </si>
  <si>
    <t>Mencionar la modalidad de contratacion selecionada. Licitacion Publica, concurso de meritos, selección abreviada, minima cuatia, contrtacion directa.</t>
  </si>
  <si>
    <t>CADA FUENTE ASIGNADA POR EL ACUERDO DE PRESUPUESTO</t>
  </si>
  <si>
    <t>Fecha tentativa de incio del proceso de contratacion.</t>
  </si>
  <si>
    <t>OBSERVACION O RELACIÓN DE EVIDENCIA</t>
  </si>
  <si>
    <t>Indicar el avance cualitativo de la meta y relación de la evidencia aportada para la verificación de cada reporte</t>
  </si>
  <si>
    <t xml:space="preserve">POLITICA DE ADMINISTRACION DE RIESGOS.
“Función Pública se compromete a administrar adecuadamente los riesgos de
gestión, de corrupción y de seguridad digital, asociados a los objetivos
estratégicos, planes, proyectos y procesos institucionales, acatando la
metodología propia para su gestión, determinando las acciones de control
detectives y preventivas oportunas para evitar la materialización y la actuación
correctiva inmediata ante las eventualidades para mitigar las posibles
consecuencias a fin de mantener los niveles de riesgo aceptables” </t>
  </si>
  <si>
    <t xml:space="preserve">RIESGOS ASOCIADOS AL PROCESO </t>
  </si>
  <si>
    <t xml:space="preserve">Colocar en esta casilla cada uno de los riesgos identificados en el proceso definido, COLOCADO EN LA  COLUMNA W y desarrollado en la caracterizacion de la gestion por proceso.  asociado a las actividades del proyecto. </t>
  </si>
  <si>
    <t>CONTROLES ESTABLECIDOS PARA LOS RIESGOS</t>
  </si>
  <si>
    <t>Colocar en esta casilla cada uno de los controles formulados para cada riesgo identificado en el proceso definido asociado a las actividades del proyecto.</t>
  </si>
  <si>
    <t>PROGRAMACION NUMERICA DE LA ACTIVIDAD PROYECTO 2023</t>
  </si>
  <si>
    <t>Nombre de la fuente origen de los recursos
1. Recursos Propios - ICLD
2. SGP
3. Donaciones</t>
  </si>
  <si>
    <t xml:space="preserve">
</t>
  </si>
  <si>
    <t>Código:PTDGI01-F001</t>
  </si>
  <si>
    <t>MACROPROCESO: PLANEACIÓN TERRITORIAL Y DIRECCIONAMIENTO ESTRATEGICO</t>
  </si>
  <si>
    <t>Versión: 1.0</t>
  </si>
  <si>
    <t>PROCESO / SUBPROCESO: GESTIÓN DE LA INVERSIÓN PUBLICA / GESTIÓN DEL PLAN DE DESARROLLO Y SUS INSTRUMENTOS DE EJECUCIÓN</t>
  </si>
  <si>
    <t>Fecha: 29-12-2022</t>
  </si>
  <si>
    <t xml:space="preserve">FORMATO PLAN DE ACCIÓN </t>
  </si>
  <si>
    <t>Página: 1 de 1</t>
  </si>
  <si>
    <t xml:space="preserve">DEPENDENCIA: </t>
  </si>
  <si>
    <t xml:space="preserve">INDICADOR DE BIENESTAR </t>
  </si>
  <si>
    <t xml:space="preserve">ARTICULACION </t>
  </si>
  <si>
    <t>POLICA DE ADMINISTRACION DE RIESGOS</t>
  </si>
  <si>
    <t>PLAN DE ACCIÓN - INFORMACIÓN DE ACTIVIDADES</t>
  </si>
  <si>
    <t>2. SERVICIO</t>
  </si>
  <si>
    <t>ALCALDIA DISTRITAL DE Cartagena DE INDIAS</t>
  </si>
  <si>
    <t>PROGRAMACIÓN META PRODUCTO A 2024</t>
  </si>
  <si>
    <t>ACUMULADO DE META PRODUCTO 2020- 2023</t>
  </si>
  <si>
    <t>PROGRAMACION META BIENESTAR 2024</t>
  </si>
  <si>
    <t>INSTRUCTIVO PARA EL DILIGENCIAMIENTO DEL PLAN DE ACCION VIGENCIA 2024</t>
  </si>
  <si>
    <t>PROGRAMACION NUMERICA DE LA ACTIVIDAD PROYECTO 2024</t>
  </si>
  <si>
    <t>DISTRISEGURIDAD</t>
  </si>
  <si>
    <t>CARTAGENA TRANSPARENTE</t>
  </si>
  <si>
    <t>CONVIVENCIA Y SEGURIDAD PARA LA GOBERNABILIDAD</t>
  </si>
  <si>
    <t>Tasa de Homicidio por cien mil habitantes (por curso de vida)</t>
  </si>
  <si>
    <t>19,02
Fuente Policía Metropolitana</t>
  </si>
  <si>
    <t>Reducir a 17,02 la tasa de Homicidios en el Distrito de Cartagena (porcurso de vida)</t>
  </si>
  <si>
    <t>TASA</t>
  </si>
  <si>
    <t>IMPLEMENTACIÓN Y SOSTENIMIENTO DE LAS HERRAMIENTAS TECNOLÓGICAS PARA LA SEGURIDAD Y SOCORRO</t>
  </si>
  <si>
    <t>Número de cámaras de video vigilancia adicionles dotadas e instaladas</t>
  </si>
  <si>
    <t>UNIDAD</t>
  </si>
  <si>
    <t>Dotar e instalar 107 cámaras de video vigilancia adicionales como componente del SIES Cartagena Instaladas</t>
  </si>
  <si>
    <t>X</t>
  </si>
  <si>
    <t>Servicio de vigilancia a través de cámaras de seguridad</t>
  </si>
  <si>
    <t>Número de equipos de comunicación par los organismos de seguridad, socorro y convivencia entregados</t>
  </si>
  <si>
    <t>Entregar 585 Equipos de comunicación para los organismos de seguridad, socorro y convivencia como componente del SIES Cartagen</t>
  </si>
  <si>
    <t>Servicio de inteligencia técnica</t>
  </si>
  <si>
    <t>Número Linea de atención y emergencia 123 modernizada</t>
  </si>
  <si>
    <t>Modernizar una (1) línea de atención y emergencia 123 como componente del SIES Cartagena</t>
  </si>
  <si>
    <t>Número de Alarmas Comunitarias adicionales instaladas</t>
  </si>
  <si>
    <t>Instalar 100 Alarmas comunitarias adicionales como componente del SIES Cartagena</t>
  </si>
  <si>
    <t>OPTIMIZACIÓN DE LA INFRAESTRUCTURA Y MOVILIDAD DE LOS ORGANISMOS DE SEGURIDAD Y SOCORRO</t>
  </si>
  <si>
    <t>Número de infraestructuras para la seguridad en el Distrito de Cartagena entregadas</t>
  </si>
  <si>
    <t>Entregar 4 infraestructuras para la seguridad en el distrito de Cartagena</t>
  </si>
  <si>
    <t>Estaciones de policía construidas y dotadas</t>
  </si>
  <si>
    <t>Número de vehículos a los organismos de seguridad,socorro y convivencia ciudadana entregadas</t>
  </si>
  <si>
    <t>Entregar 20 vehículos a los organismos de seguridad, socorroy convivenci ciudadana.</t>
  </si>
  <si>
    <t>Servicio de dotación para la movilidad operacional y el apoyo logístico</t>
  </si>
  <si>
    <t>VIGILANCIA DE LAS PLAYAS DEL DISTRITO DE CARTAGENAA</t>
  </si>
  <si>
    <t>Número de Garitas adicionales de Salvavidas Instaladas</t>
  </si>
  <si>
    <t xml:space="preserve">Instalar 5 garitas en las playas Adicionales para salvavidas </t>
  </si>
  <si>
    <t>Número de metros lineales de playas en el Distrito de Cartagena señalizados</t>
  </si>
  <si>
    <t>Señalizar 1000 metros lineales de playas en el Distrito de Cartagena</t>
  </si>
  <si>
    <t>Número de Avisos de prevención para las playas de Cartagena Instalados</t>
  </si>
  <si>
    <t>Colocar 20 avisos de Información y prevención para las playas de Cartagena</t>
  </si>
  <si>
    <t>Servicio de educación informal</t>
  </si>
  <si>
    <t>Número de Habitantes de Cartagena Formados como gestores de convivencia</t>
  </si>
  <si>
    <t>Formar a dos mil (2000) habitantes de Cartagena como gestores de convivencia ciudadana</t>
  </si>
  <si>
    <t>IMPLEMENTACIÓN Y SOSTENIMIENTO DE HERRAMIENTAS TECNOLÓGICAS PARA SEGURIDAD Y SOCORRO EN CARTAGENA DE INDIAS</t>
  </si>
  <si>
    <t>AUMENTAR LA CAPACIDAD DE RESPUESTA DE LOS ORGANISMOS DE SEGURIDAD DEL DISTRITO DE CARTAGENA</t>
  </si>
  <si>
    <t>FORTALECIMIENTO LOGÍSTICO PARA LA SEGURIDAD, CONVIVENCIA, JUSTICIA Y SOCORRO EN  CARTAGENA DE INDIAS</t>
  </si>
  <si>
    <t>AUMENTAR LA CAPACIDAD DE RESPUESTA DE LOS ORGANISMOS DE SEGURIDAD DEL DISRITO DE CARTAGENA EN 50%</t>
  </si>
  <si>
    <t>IMPLEMENTACIÓN DEL PROGRAMA VIGILANCIA DE LAS PLAYAS DEL DISTRITO DE  CARTAGENA DE INDIAS</t>
  </si>
  <si>
    <t>INCREMENTAR LA CAPACIDAD DE RESPUESTA DE LOS ORGANISMOS QUE SE ENCARGAN DE LA VIGILANCIA Y LA SEGURIDAD DE LAS PLAYAS EN EL DISTRITO DE CARTAGENA</t>
  </si>
  <si>
    <t>NA</t>
  </si>
  <si>
    <t>ARTICULAR LOS PLANES DEL DECRETO 612 DE 2018</t>
  </si>
  <si>
    <t>Realizar el Mantenimiento Preventivo y Correctivo del SIES que incluya bolsa de repuestos y equipos, En El Marco Del Proyecto “Implementación Y Sostenimiento De Herramientas Tecnológicas Para Seguridad Y Socorro”, Con Código Bpin 2021130010180”</t>
  </si>
  <si>
    <t>Realizar el pago de la Energía de Cámaras de Video Vigilancia</t>
  </si>
  <si>
    <t>Convenir el Apoyo a la gestión, Servicios profesionales y Gastos del Proyecto en cuanto a Formulación, estructuración, contratación, Socialización, difusión, aplicación, ejecución, cierre contable, económico y jurídico de proyectos, subproyectos y actividades inherentes de éste.</t>
  </si>
  <si>
    <t>Efectuar el Pago de ARL del personal de apoyo a la gestión y profesional perteneciente a los niveles de riesgos 4 y 5 En El Marco Del Proyecto “Implementación Y Sostenimiento De Herramientas Tecnológicas Para Seguridad Y Socorro”, Con Código BPIN 2021130010180”</t>
  </si>
  <si>
    <t>Realizar la adquisición, configuración, prueba y puesta en operatividad de Equipos de comunicación para los organismos de Seguridad, socorro y justicia en el Distrito de Cartagena, En El Marco Del Proyecto “Implementación Y Sostenimiento De Herramientas Tecnológicas Para Seguridad Y Socorro”, Con Código BPIN 2021130010180”</t>
  </si>
  <si>
    <t>Mantenimiento Preventivo Y correctivo Realizado</t>
  </si>
  <si>
    <t>Energía de las cámaras de Video Vigilancias pagadas mensualmente</t>
  </si>
  <si>
    <t>Apoyo a la gestión y Servicios profesionales contratados</t>
  </si>
  <si>
    <t>ENERO</t>
  </si>
  <si>
    <t>FEBRERO</t>
  </si>
  <si>
    <t>Pago de ARL del personal de apoyo a la gestión y profesional perteneciente a los niveles de riesgos 4 y 5 En El Marco Del Proyecto EFECTUADO</t>
  </si>
  <si>
    <t>DICIEMBRE</t>
  </si>
  <si>
    <t>Equipos Entregados</t>
  </si>
  <si>
    <t>ABRIL</t>
  </si>
  <si>
    <t>MARZO</t>
  </si>
  <si>
    <t>JUNIO</t>
  </si>
  <si>
    <t>AGOSTO</t>
  </si>
  <si>
    <t>LUIS CAMPO BASA</t>
  </si>
  <si>
    <t>RECURSOS PROPIOS</t>
  </si>
  <si>
    <t>1.3.2.3.11-037 - RF ICLD</t>
  </si>
  <si>
    <t>1.2.2.0.00-051 -ICDE  1% IPU</t>
  </si>
  <si>
    <t>1.3.2.3.11-084    RF DISTRISEGURIDAD</t>
  </si>
  <si>
    <t>2.3.4501.1000.2021130010180</t>
  </si>
  <si>
    <t>SI</t>
  </si>
  <si>
    <t>NO</t>
  </si>
  <si>
    <t>CONVENIO INTERADMINISTRATIVO</t>
  </si>
  <si>
    <t>CONTRATACIÓN DIRECTA</t>
  </si>
  <si>
    <t>CONTRATACIÓN DIRECTA CON OFERTAS</t>
  </si>
  <si>
    <t>Se realizará supervisión del contrato el cual saldrán informes de supervisión, registros fotográficos y registros de actas y avances de la actividad hasta lohgrar el objetivo, se suministrará Link de Colombia Compra Eficiente de cada Contratación</t>
  </si>
  <si>
    <t>Se efectuará pago mensual de la factura de energía de cada mes del funcionamiento y operativiad del sistema CCTV del Distrito de Cartagea la cual se evidenciará mediante conpendio de Registros presupuestales una vez se termine la vigencia y la actividad.</t>
  </si>
  <si>
    <t>CONTRATOS DE PRESTACIÓN DE SERVICIOS</t>
  </si>
  <si>
    <t>Se Enviarán los RP de cada pago a la ARL</t>
  </si>
  <si>
    <t>Realizar la contratación de consultoría que se encargue de la Formulacióny y Estructuración del proyecto C5 en el Distrito de Cartagena</t>
  </si>
  <si>
    <t xml:space="preserve">Realizar la contratación del diseño, desarrollo y puesta en operatividad de una Aplicación para la seguridad y convivencia ciudadana. </t>
  </si>
  <si>
    <t>Proyecto C5 Estructurado</t>
  </si>
  <si>
    <t>Aplicación desarrolada</t>
  </si>
  <si>
    <t>MAYO</t>
  </si>
  <si>
    <t>JULIO</t>
  </si>
  <si>
    <t>Ampliar cobertura y fortalecer los componentes del SIES en Cartagena de Indias con la adquisición, instalación y puesta en operación de nuevas Alarmas comunitarias en el Marco del Proyecto “Implementación Y Sostenimiento De Herramientas Tecnológicas Para Seguridad Y Socorro”, Con Código BPIN 2021130010180”</t>
  </si>
  <si>
    <t>Realizar el pago de los planes de datos de los sistemas de Alarmas Comunitarias en el Distrito de Cartagena</t>
  </si>
  <si>
    <t>Efectuar el pago de Soporte Sistemas tecnológicos para la operación de Alarmas Vigentes</t>
  </si>
  <si>
    <t>Pago realizado</t>
  </si>
  <si>
    <t>Nuevos sistemas de alarmas comunitarias instaladas</t>
  </si>
  <si>
    <t>Se Enviarán los RP de cada pago</t>
  </si>
  <si>
    <t>Garantizar la Permanencia con infraestructura en modalidad de arriendo de la policía metropolitana de Cartagena (Zona Corregimental y otros)</t>
  </si>
  <si>
    <t>Apoyar con el Pago de servicio de energía infraestructura Policía Metropolitana de Cartagena para la permanencia en la zona corregimental</t>
  </si>
  <si>
    <t>Garantizar logística (Alimentación) para la seguridad del Alcalde Mayor de Cartagena</t>
  </si>
  <si>
    <t>Realizar la contratación para construcción de Infraestructura para los organismos de Socorro en el marco del proyecto Fortalecimiento Logístico Para La Seguridad, Convivencia, Justicia Y Socorro En Cartagena De Indias con BPIN 2021130010192</t>
  </si>
  <si>
    <t>Garantizar el Combustible de los vehículos de Distriseguridad en labores misionales y coadyuvar a los organismos de seguridad y socorro del Distrito</t>
  </si>
  <si>
    <t xml:space="preserve">Estudio, diseño y Construcción de Infraestructura para los organismos de Seguridad, Convivencia y Socorro en el marco del proyecto Fortalecimiento Logístico Para La Seguridad, Convivencia, Justicia Y Socorro En Cartagena De Indias con BPIN 2021130010192   </t>
  </si>
  <si>
    <t xml:space="preserve">Realizar el alquiler de Vehículos con destino a los organismos de seguridad, justicia y socorro y DISTRISEGURIDAD, como componente del  proyecto Fortalecimiento Logístico Para La Seguridad, Convivencia, Justicia Y Socorro En Cartagena De Indias con BPIN 2021130010192  </t>
  </si>
  <si>
    <t xml:space="preserve">Efectuar el Pago de ARL del personal de apoyo a la gestión y profesional perteneciente a los niveles de riesgos 4 y 5 En El Marco del Proyecto Fortalecimiento Logístico Para La Seguridad, Convivencia, Justicia Y Socorro En Cartagena De Indias con BPIN 2021130010192  </t>
  </si>
  <si>
    <t>Arrendamiento Garantizado</t>
  </si>
  <si>
    <t>Servicios públicos pagados</t>
  </si>
  <si>
    <t>Alimentación Garantizada</t>
  </si>
  <si>
    <t>Contratación realizada</t>
  </si>
  <si>
    <t>Combustible Garantizado</t>
  </si>
  <si>
    <t>Construcción realizada</t>
  </si>
  <si>
    <t>Vehiculos alquilados</t>
  </si>
  <si>
    <t>OCTUBRE</t>
  </si>
  <si>
    <t>1.2.2.0.00-085  ICDE   10% DELINEACIÓN URBANA</t>
  </si>
  <si>
    <t>2.3.4501.1000.2021130010192</t>
  </si>
  <si>
    <t>FORTALECIMIENTO LOGÍSTICO PARA LA SEGURIDAD, CONVIVENCIA, JUSTICIA Y SOCORRO EN CARTAGENA DE INDIAS CARTAGENA DE INDIAS</t>
  </si>
  <si>
    <t>CONTRATO DE ARRENDAMIENTO</t>
  </si>
  <si>
    <t>Se realizará supervisión de los contratos el cual saldrán informes de supervisión, registros fotográficos y registros de actas y avances de la actividad hasta lohgrar el objetivo, se suministrará Link de Colombia Compra Eficiente de cada Contratación</t>
  </si>
  <si>
    <t>Se enviará Link de Colombia Compra Eficiente con la órden de compra</t>
  </si>
  <si>
    <t>PROCESO COMPETITIVO</t>
  </si>
  <si>
    <t>SELECCIÓN ABREVIADA DE MENOR CUANTÍA</t>
  </si>
  <si>
    <t>ORDEN DE COMPRA</t>
  </si>
  <si>
    <t>ACUERDO MARCO DE PRECIOS - TVEC</t>
  </si>
  <si>
    <t>Realizar el sostenimiento y reinversión en el Sub - proyecto playa azul la boquilla.</t>
  </si>
  <si>
    <t>Realizar la construcción, instalación, implementación y puesta en funcionamiento de la infraestructura y señalización en las playas del distrito de Cartagena de indias en marco de la fase II del proyecto de inversión “implementación del programa de vigilancia de las playas del distrito de Cartagena de indias” Código BPIN 2021130010279.</t>
  </si>
  <si>
    <t>Sostenimiento de Playa azul Garantizado</t>
  </si>
  <si>
    <t>Construcción, sostenimiento y mantenimiento preventivo y correctivo de la infraestructura y señalización en playas del distrito de Cartagena ejecutada</t>
  </si>
  <si>
    <t>1.2.2.0.00-076 - ICDE TELEFONÍA BÁSICA CONMUTADA</t>
  </si>
  <si>
    <t>2.3.4501.0100.2021130010279</t>
  </si>
  <si>
    <t>Realizar la adquisición de seguros de los activos de Distriseguridad</t>
  </si>
  <si>
    <t>Seguros de los activos garantizados</t>
  </si>
  <si>
    <t>SE REALIZARÁ UN PROCESO COMPETITIVO</t>
  </si>
  <si>
    <t>Realizar la adquisición de elementos de señalización, salvamento, primeros auxilios y de seguridad para el apoyo al grupo de Salvavidas, como componente del proyecto de inversión “implementación del programa de vigilancia de las playas del distrito de Cartagena de indias” Código BPIN 2021130010279.</t>
  </si>
  <si>
    <t>Realizar la adquisición de DRONES Acuáticos con especificaciones requeridas que integre proceso de capacitación o formación para la operación del equipo adquirido para usos de seguridad de cuerpo de salvavidas del Distrito de Cartagena en el marco del proyecto de inversión “implementación del programa de vigilancia de las playas del distrito de Cartagena de indias” Código BPIN 2021130010279.</t>
  </si>
  <si>
    <t>Elementos Adquiridos</t>
  </si>
  <si>
    <t>Drones Adquiridos</t>
  </si>
  <si>
    <t>Realizar la Compensación de recaudo del convenio telefonía básica conmutada</t>
  </si>
  <si>
    <t>Compensación realizada</t>
  </si>
  <si>
    <t>Personal contratado</t>
  </si>
  <si>
    <t>Se Enviarán los RP de cada DESCUENTO</t>
  </si>
  <si>
    <t>SELECCIÓN ABREVIADA SUBASTA INVERSA</t>
  </si>
  <si>
    <t>Se suministrará Link de SECOP y documentos constitutivo s requeridos  de cada Contratación</t>
  </si>
  <si>
    <t xml:space="preserve">Se suministrará Link de SECOP y documentos constitutivo s requeridos </t>
  </si>
  <si>
    <t>ELABORACIÓN, SEGUIMIENTO Y EVALUACIÓN DE LAS ACTIVIDADES PLANTEADAS PARA LA VIGENCIA 2024  EN EL PLAN INSTITUCIONAL DE ARCHIVOS DE LA ENTIDAD ­PINAR</t>
  </si>
  <si>
    <t>ELABORACIÓN, SEGUIMIENTO Y EVALUACIÓN DE LAS ACTIVIDADES PLANTEADAS PARA LA VIGENCIA 2024  EN EL PLAN ANUAL DE ADQUISICIONES</t>
  </si>
  <si>
    <t>ELABORACIÓN, SEGUIMIENTO Y EVALUACIÓN DE LAS ACTIVIDADES PLANTEADAS PARA LA VIGENCIA 2024  EN EL PLAN ANUAL DE VACANTES</t>
  </si>
  <si>
    <t>ELABORACIÓN, SEGUIMIENTO Y EVALUACIÓN DE LAS ACTIVIDADES PLANTEADAS PARA LA VIGENCIA 2024  EN EL PLAN DE PREVISIÓN DE RECURSOS HUMANOS</t>
  </si>
  <si>
    <t>ELABORACIÓN, SEGUIMIENTO Y EVALUACIÓN DE LAS ACTIVIDADES PLANTEADAS PARA LA VIGENCIA 2024  EN EL PLAN ESTRATÉGICO DE TALENTO HUMANO</t>
  </si>
  <si>
    <t>ELABORACIÓN, SEGUIMIENTO Y EVALUACIÓN DE LAS ACTIVIDADES PLANTEADAS PARA LA VIGENCIA 2024  EN EL PLAN INSTITUCIONAL DE CAPACITACIÓN</t>
  </si>
  <si>
    <t>ELABORACIÓN, SEGUIMIENTO Y EVALUACIÓN DE LAS ACTIVIDADES PLANTEADAS PARA LA VIGENCIA 2024  EN EL PLAN DE INCENTIVOS INSTITUCIONALES</t>
  </si>
  <si>
    <t>ELABORACIÓN, SEGUIMIENTO Y EVALUACIÓN DE LAS ACTIVIDADES PLANTEADAS PARA LA VIGENCIA 2024  EN EL PLAN DE TRABAJO ANUAL EN SEGURIDAD Y SALUD EN EL TRABAJO</t>
  </si>
  <si>
    <t>ELABORACIÓN, SEGUIMIENTO Y EVALUACIÓN DE LAS ACTIVIDADES PLANTEADAS PARA LA VIGENCIA 2024  EN EL PLAN ANTICORRUPCIÓN Y DE ATENCIÓN AL CIUDADANO</t>
  </si>
  <si>
    <t>ELABORACIÓN, SEGUIMIENTO Y EVALUACIÓN DE LAS ACTIVIDADES PLANTEADAS PARA LA VIGENCIA 2024  EN EL PLAN ESTRATÉGICO DE TECNOLOGÍAS DE LA INFORMACIÓN Y LAS COMUNICACIONES ­ PETI</t>
  </si>
  <si>
    <t>ELABORACIÓN, SEGUIMIENTO Y EVALUACIÓN DE LAS ACTIVIDADES PLANTEADAS PARA LA VIGENCIA 2024  EN EL PLAN DE TRATAMIENTO DE RIESGOS DE SEGURIDAD Y PRIVACIDAD DE LA INFORMACIÓN</t>
  </si>
  <si>
    <t>ELABORACIÓN, SEGUIMIENTO Y EVALUACIÓN DE LAS ACTIVIDADES PLANTEADAS PARA LA VIGENCIA 2024  EN EL PLAN DE SEGURIDAD Y PRIVACIDAD DE LA INFORMACIÓN</t>
  </si>
  <si>
    <t>Programa contratado</t>
  </si>
  <si>
    <t>Imagen corporativa contratada</t>
  </si>
  <si>
    <t>MARLON ORTEGA BUELVAS</t>
  </si>
  <si>
    <t>Elaborar, ejecutar y hacer seguimiento de las actividades del programa 2023 del Plan Institucional de Archivos de la Entidad ­PINAR</t>
  </si>
  <si>
    <t>PINAR 2023 ELABORADO</t>
  </si>
  <si>
    <t>Enero</t>
  </si>
  <si>
    <t>LUIS ENRIQUE ROA MERCHÁN</t>
  </si>
  <si>
    <t>Elaborar, ejecutar y hacer seguimiento de las actividades del programa 2023 del Plan Anual de Adquisiciones</t>
  </si>
  <si>
    <t>PLAN ANUAL DE ADQUISICIONES ELABORADO</t>
  </si>
  <si>
    <t>Elaborar, ejecutar y hacer seguimiento de las actividades del programa 2023 del Plan Anual de Vacantes</t>
  </si>
  <si>
    <t>PLAN ANUAL DE VACANTES ELABORADO</t>
  </si>
  <si>
    <t>Elaborar, ejecutar y hacer seguimiento de las actividades del programa 2023 del Plan de Previsión de Recursos Humanos</t>
  </si>
  <si>
    <t>PLAN DE PREVISI{ON DEL RH ELABORADO</t>
  </si>
  <si>
    <t>Elaborar, ejecutar y hacer seguimiento de las actividades del programa 2023 del Plan Estratégico de Talento Humano</t>
  </si>
  <si>
    <t>PLAN ESTRATÉGICO DEL TALENTO HUMANO ELABORADO</t>
  </si>
  <si>
    <t>Elaborar, ejecutar y hacer seguimiento de las actividades del programa 2023 del Plan Institucional de Capacitación</t>
  </si>
  <si>
    <t>PLAN INSTITUCIONAL DE CAPACITACIÓN ELABORADO</t>
  </si>
  <si>
    <t>Elaborar, ejecutar y hacer seguimiento de las actividades del programa 2023 del Plan de Incentivos Institucionales</t>
  </si>
  <si>
    <t>PLAN IDE INCENTIVOS ELABORADO</t>
  </si>
  <si>
    <t>Elaborar, ejecutar y hacer seguimiento de las actividades del programa 2023 del Plan de Trabajo Anual en Seguridad y Salud en el Trabajo</t>
  </si>
  <si>
    <t>PLAN DE DE TRABAJO ANUAL DE SEGURIDAD Y SALUD EN EL TRABAJO</t>
  </si>
  <si>
    <t>Elaborar, ejecutar y hacer seguimiento de las actividades del programa 2023 del Plan Anticorrupción y de Atención al Ciudadano</t>
  </si>
  <si>
    <t>PLAN ANTICORRUPCIÓN ELABORADO</t>
  </si>
  <si>
    <t>Elaborar, ejecutar y hacer seguimiento de las actividades del programa 2023 del Plan Estratégico de Tecnologías de la Información y las Comunicaciones ­ PETI</t>
  </si>
  <si>
    <t>PETI ELABORADO</t>
  </si>
  <si>
    <t>Elaborar, ejecutar y hacer seguimiento de las actividades del programa 2023 del Plan de Tratamiento de Riesgos de Seguridad y Privacidad de la Información</t>
  </si>
  <si>
    <t>PLAN DE TRATAMIENTO DE RIESGOS DE SEGURIDAD Y PRIVACIDAD DE LA INFORMACIÓN</t>
  </si>
  <si>
    <t>Elaborar, ejecutar y hacer seguimiento de las actividades del programa 2023 del Plan de Seguridad y Privacidad de la Información</t>
  </si>
  <si>
    <t>PLAN DE SEGURIDAD Y PRIVACIDAD DE INFORMACIÓN</t>
  </si>
  <si>
    <r>
      <t>Riesgos del Proceso de Gestion Documental:
-</t>
    </r>
    <r>
      <rPr>
        <sz val="11"/>
        <color theme="1"/>
        <rFont val="Arial"/>
        <family val="2"/>
      </rPr>
      <t xml:space="preserve"> Posibilidad de tener un Inventario de Archivo desactualizado y algunos ausentes.
- Posibilidad  de  no cumplir con el programa del PINAR debido a no contar con Recurso Humano suficiente.
-  Posibilidad de inoperancia del procesos debido a que los funcionarios no  Desarrollan  el Software y  las Tecnologías aplicadas.</t>
    </r>
  </si>
  <si>
    <r>
      <t xml:space="preserve">Controles establecidos para el Proceso de Gestion Documental:
- </t>
    </r>
    <r>
      <rPr>
        <sz val="11"/>
        <color theme="1"/>
        <rFont val="Arial"/>
        <family val="2"/>
      </rPr>
      <t>El auxiliar administrativo en concordancia con el comité de archivo realizara el diagnostico a principio de la vigencia mes de enero y se oficiara a la dirección general y daf los requerimientos del proceso y el estado del mismo.
el auxiliar administrativo solicitara al proceso de gth capacitación referente a los temas de gestión documental.
- El auxiliar administrativo en concordancia con el comité archivo elaborara un cronograma donde se contemple los seguimientos a cada una de las actividades del pinar.
el auxiliar administrativo a principios de la vigencia mes de enero oficiara a la dirección general y daf los recursos humanos, perfiles y recursos tecnológicos que requiere el proceso para buen desarrollo.
- El auxiliar administrativo  convocara  a un socialización del software documental a todos los funcionarios con el fin de cumplir con  los requerimientos del proceso .</t>
    </r>
  </si>
  <si>
    <r>
      <rPr>
        <b/>
        <sz val="11"/>
        <color theme="1"/>
        <rFont val="Arial"/>
        <family val="2"/>
      </rPr>
      <t>Riesgos del Proceso de Direccionamiento Estrategico y Planeacion :</t>
    </r>
    <r>
      <rPr>
        <sz val="11"/>
        <color theme="1"/>
        <rFont val="Arial"/>
        <family val="2"/>
      </rPr>
      <t xml:space="preserve">
- Posibilidad  de elaborar  planes, programas, proyectos, metas y/o actividades que no apunten al cumplimiento de la misión de la entidad.
-  Posibilidad de retraso y/o incumplimiento en la ejecución de los planes, programas y proyectos de la Entidad.
</t>
    </r>
    <r>
      <rPr>
        <b/>
        <sz val="11"/>
        <color theme="1"/>
        <rFont val="Arial"/>
        <family val="2"/>
      </rPr>
      <t xml:space="preserve">Riesgos del Proceso de Gestion Contractual:
- </t>
    </r>
    <r>
      <rPr>
        <sz val="11"/>
        <color theme="1"/>
        <rFont val="Arial"/>
        <family val="2"/>
      </rPr>
      <t xml:space="preserve">Posibilidad de Adquirir bienes y/o servicios de manera inoportuna.
- Adquirir Bienes  y/o Servicios que no esten en concordancia con el plan de accion anual.
- No desarrollar la interventoría o supervisión adecuadamente y de acuerdo con las normas vigentes.
</t>
    </r>
  </si>
  <si>
    <r>
      <rPr>
        <b/>
        <sz val="11"/>
        <color theme="1"/>
        <rFont val="Arial"/>
        <family val="2"/>
      </rPr>
      <t>Controles establecidos para el proceso de Direccionamiento Estrategico y Plaeacion :</t>
    </r>
    <r>
      <rPr>
        <sz val="11"/>
        <color theme="1"/>
        <rFont val="Arial"/>
        <family val="2"/>
      </rPr>
      <t xml:space="preserve">
- Director general convocara a mesas de trabajo interdiciplinarias e interprocesos trimestralmente para hacer seguimiento a la formulacion, aplicación y seguimiento de los proyectos y planes institucionales .
</t>
    </r>
    <r>
      <rPr>
        <b/>
        <sz val="11"/>
        <color theme="1"/>
        <rFont val="Arial"/>
        <family val="2"/>
      </rPr>
      <t>Controles establecidos para el  proceso de Gestion Contractual :</t>
    </r>
    <r>
      <rPr>
        <sz val="11"/>
        <color theme="1"/>
        <rFont val="Arial"/>
        <family val="2"/>
      </rPr>
      <t xml:space="preserve">
- El DAF y P.U.E. Juridico  Publicaran  la minuta definitiva para cada proceso de selección en los portales de contratación pública.
El P.U.E. Juridico elaborara una Lista  Chequeo Verificación documental de Contratos.
El P.U.E. Juridico  aplicara el  procedimiento  para la Elaboración de contratos derivados de los diferentes procesos de selección de acuerdo al manual de Contratacion y Supervision de la entidad y normas aplicables.
- El Director Administrativo y P.U.E. Juridico verificaran que el plan anual de adquisiciones esta alineado  al Plan anual de accion y a la vez a lo requerido por el Plan de Desarrollo, de lo contrario generaran un oficio al proceso de Direccionamiento Estrategico y Planeacion para la revision y actualizacion del documento.
- El Director Administrativo y financiero en concordancia con el P.U.E. Juridico solicitaran capacitaciones refrente al tema de responsabilidades y consecuencias juridicas  de supervisor e interventorias para los funcionarios de Distriseguridad.
Auditorias por parte de Control Interno de la ejecucion de los contratos y convenios y reporte de hallazgos.
El DAF Y P.U.E.Juridico realizaran seguimiento periodico a la ejecucion de los contratos.</t>
    </r>
  </si>
  <si>
    <r>
      <t xml:space="preserve">Riesgo del Proceso de Gestion Talento Humano:
- </t>
    </r>
    <r>
      <rPr>
        <sz val="11"/>
        <color theme="1"/>
        <rFont val="Arial"/>
        <family val="2"/>
      </rPr>
      <t>Posibilidad de Incumplimiento de los planes institucionales del proceso de Talento Humano.
- Posibilidad de deterioro del clima laboral.
- Posibilidad de absentismos e incumplimiento de las funciones.</t>
    </r>
  </si>
  <si>
    <r>
      <t xml:space="preserve">Controles establecidos para el proceso de Gestion Talento Humano:
- </t>
    </r>
    <r>
      <rPr>
        <sz val="11"/>
        <color theme="1"/>
        <rFont val="Arial"/>
        <family val="2"/>
      </rPr>
      <t>El director administrativo y financiero revisa mensualmente con su equipo de trabajo la ejecución de los planes y programas institucionales aprobados por el comité de gestión y desempeño, actualizándose de ser necesario.
- El director administrativo y financiero  dispondrá a principio de la vigencia las acciones necesarias para la ejecución de una encuesta de clima laboral a realizarse en la entidad.
- el director administrativo y financiero verificará y dará visto bueno a  las justificaciones por inasistencias laborales de los servidores.</t>
    </r>
  </si>
  <si>
    <r>
      <rPr>
        <b/>
        <sz val="11"/>
        <color theme="1"/>
        <rFont val="Arial"/>
        <family val="2"/>
      </rPr>
      <t>Riesgos del Proceso de Direccionamiento Estrategico y Planeacion :</t>
    </r>
    <r>
      <rPr>
        <sz val="11"/>
        <color theme="1"/>
        <rFont val="Arial"/>
        <family val="2"/>
      </rPr>
      <t xml:space="preserve">
- Posibilidad  de elaborar  planes, programas, proyectos, metas y/o actividades que no apunten al cumplimiento de la misión de la entidad.
-  Posibilidad de retraso y/o incumplimiento en la ejecución de los planes, programas y proyectos de la Entidad.</t>
    </r>
  </si>
  <si>
    <r>
      <rPr>
        <b/>
        <sz val="11"/>
        <color theme="1"/>
        <rFont val="Arial"/>
        <family val="2"/>
      </rPr>
      <t>Controles establecidos para el proceso de Direccionamiento Estrategico y Plaeacion :</t>
    </r>
    <r>
      <rPr>
        <sz val="11"/>
        <color theme="1"/>
        <rFont val="Arial"/>
        <family val="2"/>
      </rPr>
      <t xml:space="preserve">
- Director general convocara a mesas de trabajo interdiciplinarias e interprocesos trimestralmente para hacer seguimiento a la formulacion, aplicación y seguimiento de los proyectos y planes institucionales .</t>
    </r>
  </si>
  <si>
    <r>
      <rPr>
        <b/>
        <sz val="11"/>
        <color theme="1"/>
        <rFont val="Arial"/>
        <family val="2"/>
      </rPr>
      <t>Riesgos del Proceso de Direccionamiento Estrategico y Planeacion :</t>
    </r>
    <r>
      <rPr>
        <sz val="11"/>
        <color theme="1"/>
        <rFont val="Arial"/>
        <family val="2"/>
      </rPr>
      <t xml:space="preserve">
- Posibilidad  de elaborar  planes, programas, proyectos, metas y/o actividades que no apunten al cumplimiento de la misión de la entidad.
-  Posibilidad de retraso y/o incumplimiento en la ejecución de los planes, programas y proyectos de la Entidad.
</t>
    </r>
    <r>
      <rPr>
        <b/>
        <sz val="11"/>
        <color theme="1"/>
        <rFont val="Arial"/>
        <family val="2"/>
      </rPr>
      <t xml:space="preserve">Riesgos del Proceso de Gestion TICS:
- </t>
    </r>
    <r>
      <rPr>
        <sz val="11"/>
        <color theme="1"/>
        <rFont val="Arial"/>
        <family val="2"/>
      </rPr>
      <t>Posibilidad de eventos que afecten la totalidad o parte de la infraestructura tecnológica interna o externa de la entidad .
- Posibilidad de ineficacia  en los control de acceso.
- Posibilidad de inoperacia de la infraestructura tecnologica debido a escaces de recursos para la continuidad de la operación.
- Posibilidad de daños a los equipos debido a  mal servicio  de Soporte técnico externo.</t>
    </r>
  </si>
  <si>
    <r>
      <rPr>
        <b/>
        <sz val="11"/>
        <color theme="1"/>
        <rFont val="Arial"/>
        <family val="2"/>
      </rPr>
      <t>Controles establecidos para el proceso de Direccionamiento Estrategico y Plaeacion :</t>
    </r>
    <r>
      <rPr>
        <sz val="11"/>
        <color theme="1"/>
        <rFont val="Arial"/>
        <family val="2"/>
      </rPr>
      <t xml:space="preserve">
- Director general convocara a mesas de trabajo interdiciplinarias e interprocesos trimestralmente para hacer seguimiento a la formulacion, aplicación y seguimiento de los proyectos y planes institucionales .
</t>
    </r>
    <r>
      <rPr>
        <b/>
        <sz val="11"/>
        <color theme="1"/>
        <rFont val="Arial"/>
        <family val="2"/>
      </rPr>
      <t xml:space="preserve">Controles establecidos para el proceso de Gestion TICS:
- </t>
    </r>
    <r>
      <rPr>
        <sz val="11"/>
        <color theme="1"/>
        <rFont val="Arial"/>
        <family val="2"/>
      </rPr>
      <t xml:space="preserve">El P.U.E. Planeacion  e Ingeniero TICS  elboraran a principio de vigencia mes de enero un cronograma de todas las actividades que se deben tener en cuenta para obtener una seguridad digital oportuna y cumplir con los lineamiento de la politica institucional de seguridad digital.
El P.U.E. Planeacion e ingeniero TICS se reuniran a principios de vigencia mes de enero con el fin de realizar diganosticos de seguridad digital y actualizaran la politiac si se requiere.
- El P.U.E. Planeacion realizara  un diganostico y presupesto a principios de la vigencia  de lo necesario para la operabilidad de la infraestructura tecnologica cumpliendo estandares de seguridad digital , oficiando a la Direccion General y Direccion Administrativa y Financiera .
- El P.U.E. P laneacion e ingeniero Tics elaboraran una lista de soportes tecnicos requeridos y que cumplan con los requisitos necesarios para las necesidades de la entidad. </t>
    </r>
  </si>
  <si>
    <r>
      <rPr>
        <b/>
        <sz val="10"/>
        <color theme="1"/>
        <rFont val="Arial"/>
        <family val="2"/>
      </rPr>
      <t>Riesgos del Proceso de Direccionamiento Estrategico y Planeacion :</t>
    </r>
    <r>
      <rPr>
        <sz val="10"/>
        <color theme="1"/>
        <rFont val="Arial"/>
        <family val="2"/>
      </rPr>
      <t xml:space="preserve">
- Posibilidad  de elaborar  planes, programas, proyectos, metas y/o actividades que no apunten al cumplimiento de la misión de la entidad.
-  Posibilidad de retraso y/o incumplimiento en la ejecución de los planes, programas y proyectos de la Entidad.
</t>
    </r>
    <r>
      <rPr>
        <b/>
        <sz val="10"/>
        <color theme="1"/>
        <rFont val="Arial"/>
        <family val="2"/>
      </rPr>
      <t>Riesgos del Proceso de Gestion de Proyectos:</t>
    </r>
    <r>
      <rPr>
        <sz val="10"/>
        <color theme="1"/>
        <rFont val="Arial"/>
        <family val="2"/>
      </rPr>
      <t xml:space="preserve">
- Posibilidad de elaboracion de  proyectos desarticulados con el Plan de Desarrollo.
- Posibilidad  de incumplimiento en la ejecución de los proyectos.
Controles del proceso de Entrega y Supervision:
- El director operativo realizara consultas periódicas mediante oficio  a la Dirección Administrativa y Financiera  requiriendo las actualizaciones aprobadas del Plan de acción Anual para hacer los cambios requeridos al cronograma del proceso.</t>
    </r>
  </si>
  <si>
    <r>
      <rPr>
        <b/>
        <sz val="10"/>
        <color theme="1"/>
        <rFont val="Arial"/>
        <family val="2"/>
      </rPr>
      <t>Controles establecidos para el proceso de Direccionamiento Estrategico y Plaeacion:</t>
    </r>
    <r>
      <rPr>
        <sz val="10"/>
        <color theme="1"/>
        <rFont val="Arial"/>
        <family val="2"/>
      </rPr>
      <t xml:space="preserve">
- Director general convocara a mesas de trabajo interdiciplinarias e interprocesos trimestralmente para hacer seguimiento a la formulacion, aplicación y seguimiento de los proyectos y planes institucionales .
</t>
    </r>
    <r>
      <rPr>
        <b/>
        <sz val="10"/>
        <color theme="1"/>
        <rFont val="Arial"/>
        <family val="2"/>
      </rPr>
      <t>Controles establecidos para el proceso de Gestion de Proyectos:</t>
    </r>
    <r>
      <rPr>
        <sz val="10"/>
        <color theme="1"/>
        <rFont val="Arial"/>
        <family val="2"/>
      </rPr>
      <t xml:space="preserve">
- Director general convocara a mesas de trabajo interdiciplinarias e interprocesos trimestralmente para hacer seguimiento a la formulacion, aplicación y seguimiento de los proyectos y planes institucionales 
Controles del proceso de Entrega y Supervision:
- El director operativo realizara consultas periódicas mediante oficio  a la Dirección Administrativa y Financiera  requiriendo las actualizaciones aprobadas del Plan de acción Anual para hacer los cambios requeridos al cronograma del proceso.</t>
    </r>
  </si>
  <si>
    <t>Realizar  estrategias pedagogicas de comunicaciones y logistica que promueva la transformacion del tejido social a traves de la difusion d ela normas de conducta y convivencia ciuadadana</t>
  </si>
  <si>
    <t>Realizar alianzas interinstitucionales para el desarrollo y ejecucion de estrategias formativas y pedagogicas para el fomento, formacion y difusion  de buenas practicas y comportamientos favorablles asociados a la convivencia y cultura ciudadana en Cartagena de Indias</t>
  </si>
  <si>
    <t>Convenir el Apoyo a la gestión, Servicios profesionales y Gastos del Proyecto en cuanto a Formulación, estructuración, contratación, Socialización, difusión, aplicación, ejecución, cierre contable, económico y jurídico de proyectos, subproyectos y actividades inherentes al proyecto Construcción De Convivencia Para La Seguridad En Cartagena De Indias con BPIN 2021130010176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</si>
</sst>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2" formatCode="_-&quot;$&quot;\ * #,##0_-;\-&quot;$&quot;\ * #,##0_-;_-&quot;$&quot;\ * &quot;-&quot;_-;_-@_-"/>
    <numFmt numFmtId="164" formatCode="0;[Red]0"/>
    <numFmt numFmtId="165" formatCode="_(&quot;$&quot;\ * #,##0.00_);_(&quot;$&quot;\ * \(#,##0.00\);_(&quot;$&quot;\ * &quot;-&quot;??_);_(@_)"/>
    <numFmt numFmtId="166" formatCode="&quot;$&quot;#,##0.00"/>
    <numFmt numFmtId="167" formatCode="&quot;$&quot;\ #,##0.00"/>
  </numFmts>
  <fonts count="54" x14ac:knownFonts="1">
    <font>
      <sz val="11"/>
      <color theme="1"/>
      <name val="Calibri"/>
      <family val="2"/>
      <scheme val="minor"/>
    </font>
    <font>
      <b/>
      <sz val="9"/>
      <color indexed="81"/>
      <name val="Tahoma"/>
      <family val="2"/>
    </font>
    <font>
      <sz val="9"/>
      <color indexed="81"/>
      <name val="Tahoma"/>
      <family val="2"/>
    </font>
    <font>
      <b/>
      <sz val="10"/>
      <color theme="1"/>
      <name val="Verdana"/>
      <family val="2"/>
    </font>
    <font>
      <sz val="10"/>
      <color theme="1"/>
      <name val="Verdana"/>
      <family val="2"/>
    </font>
    <font>
      <b/>
      <sz val="14"/>
      <color indexed="81"/>
      <name val="Tahoma"/>
      <family val="2"/>
    </font>
    <font>
      <sz val="14"/>
      <color indexed="81"/>
      <name val="Tahoma"/>
      <family val="2"/>
    </font>
    <font>
      <sz val="10"/>
      <color theme="1"/>
      <name val="Calibri"/>
      <family val="2"/>
      <scheme val="minor"/>
    </font>
    <font>
      <sz val="10"/>
      <name val="Arial"/>
      <family val="2"/>
    </font>
    <font>
      <b/>
      <sz val="10"/>
      <name val="Arial"/>
      <family val="2"/>
    </font>
    <font>
      <sz val="11"/>
      <color theme="1"/>
      <name val="Calibri"/>
      <family val="2"/>
    </font>
    <font>
      <b/>
      <sz val="10"/>
      <color theme="1"/>
      <name val="Calibri"/>
      <family val="2"/>
      <scheme val="minor"/>
    </font>
    <font>
      <b/>
      <sz val="10"/>
      <color theme="1"/>
      <name val="Arial"/>
      <family val="2"/>
    </font>
    <font>
      <sz val="10"/>
      <color theme="1"/>
      <name val="Arial"/>
      <family val="2"/>
    </font>
    <font>
      <sz val="10"/>
      <color theme="1" tint="4.9989318521683403E-2"/>
      <name val="Arial"/>
      <family val="2"/>
    </font>
    <font>
      <b/>
      <sz val="11"/>
      <color theme="1"/>
      <name val="Calibri"/>
      <family val="2"/>
      <scheme val="minor"/>
    </font>
    <font>
      <b/>
      <sz val="12"/>
      <name val="Arial"/>
      <family val="2"/>
    </font>
    <font>
      <b/>
      <sz val="12"/>
      <color theme="1"/>
      <name val="Arial"/>
      <family val="2"/>
    </font>
    <font>
      <sz val="12"/>
      <color theme="1"/>
      <name val="Calibri"/>
      <family val="2"/>
      <scheme val="minor"/>
    </font>
    <font>
      <b/>
      <sz val="12"/>
      <color theme="1"/>
      <name val="Calibri"/>
      <family val="2"/>
      <scheme val="minor"/>
    </font>
    <font>
      <b/>
      <sz val="15"/>
      <color theme="1"/>
      <name val="Arial"/>
      <family val="2"/>
    </font>
    <font>
      <sz val="11"/>
      <color theme="1"/>
      <name val="Arial"/>
      <family val="2"/>
    </font>
    <font>
      <b/>
      <sz val="11"/>
      <color theme="1"/>
      <name val="Arial"/>
      <family val="2"/>
    </font>
    <font>
      <b/>
      <sz val="15"/>
      <color theme="1"/>
      <name val="Calibri"/>
      <family val="2"/>
      <scheme val="minor"/>
    </font>
    <font>
      <sz val="11"/>
      <name val="Arial"/>
      <family val="2"/>
    </font>
    <font>
      <b/>
      <sz val="11"/>
      <name val="Arial"/>
      <family val="2"/>
    </font>
    <font>
      <b/>
      <sz val="12"/>
      <color theme="1" tint="4.9989318521683403E-2"/>
      <name val="Calibri"/>
      <family val="2"/>
      <scheme val="minor"/>
    </font>
    <font>
      <b/>
      <sz val="12"/>
      <name val="Calibri"/>
      <family val="2"/>
      <scheme val="minor"/>
    </font>
    <font>
      <b/>
      <sz val="11"/>
      <color theme="1" tint="4.9989318521683403E-2"/>
      <name val="Calibri"/>
      <family val="2"/>
      <scheme val="minor"/>
    </font>
    <font>
      <b/>
      <sz val="11"/>
      <color theme="1" tint="4.9989318521683403E-2"/>
      <name val="Arial"/>
      <family val="2"/>
    </font>
    <font>
      <b/>
      <sz val="16"/>
      <color theme="1"/>
      <name val="Calibri"/>
      <family val="2"/>
      <scheme val="minor"/>
    </font>
    <font>
      <sz val="12"/>
      <color theme="1" tint="4.9989318521683403E-2"/>
      <name val="Calibri"/>
      <family val="2"/>
      <scheme val="minor"/>
    </font>
    <font>
      <sz val="12"/>
      <name val="Calibri"/>
      <family val="2"/>
      <scheme val="minor"/>
    </font>
    <font>
      <b/>
      <sz val="10"/>
      <color theme="1" tint="4.9989318521683403E-2"/>
      <name val="Arial"/>
      <family val="2"/>
    </font>
    <font>
      <b/>
      <sz val="9"/>
      <name val="Arial"/>
      <family val="2"/>
    </font>
    <font>
      <b/>
      <sz val="10"/>
      <color rgb="FFFF0000"/>
      <name val="Arial"/>
      <family val="2"/>
    </font>
    <font>
      <sz val="11"/>
      <color theme="1"/>
      <name val="Calibri"/>
      <family val="2"/>
      <scheme val="minor"/>
    </font>
    <font>
      <b/>
      <sz val="18"/>
      <name val="Arial"/>
      <family val="2"/>
    </font>
    <font>
      <b/>
      <sz val="18"/>
      <name val="Calibri"/>
      <family val="2"/>
      <scheme val="minor"/>
    </font>
    <font>
      <sz val="18"/>
      <name val="Arial"/>
      <family val="2"/>
    </font>
    <font>
      <sz val="18"/>
      <name val="Calibri"/>
      <family val="2"/>
      <scheme val="minor"/>
    </font>
    <font>
      <sz val="15"/>
      <color theme="1"/>
      <name val="Calibri"/>
      <family val="2"/>
      <scheme val="minor"/>
    </font>
    <font>
      <b/>
      <sz val="11"/>
      <name val="Calibri"/>
      <family val="2"/>
    </font>
    <font>
      <b/>
      <sz val="18"/>
      <name val="Calibri"/>
      <family val="2"/>
    </font>
    <font>
      <sz val="18"/>
      <color theme="1"/>
      <name val="Calibri"/>
      <family val="2"/>
      <scheme val="minor"/>
    </font>
    <font>
      <sz val="18"/>
      <color theme="1" tint="4.9989318521683403E-2"/>
      <name val="Calibri"/>
      <family val="2"/>
      <scheme val="minor"/>
    </font>
    <font>
      <sz val="18"/>
      <name val="Calibri"/>
      <family val="2"/>
    </font>
    <font>
      <sz val="11"/>
      <name val="Calibri"/>
      <family val="2"/>
    </font>
    <font>
      <b/>
      <sz val="12"/>
      <name val="Calibri"/>
      <family val="2"/>
    </font>
    <font>
      <sz val="12"/>
      <name val="Calibri"/>
      <family val="2"/>
    </font>
    <font>
      <b/>
      <sz val="10"/>
      <color rgb="FF0C0C0C"/>
      <name val="Arial"/>
      <family val="2"/>
    </font>
    <font>
      <sz val="12"/>
      <color rgb="FF000000"/>
      <name val="Calibri"/>
      <family val="2"/>
    </font>
    <font>
      <sz val="8"/>
      <name val="Calibri"/>
      <family val="2"/>
      <scheme val="minor"/>
    </font>
    <font>
      <sz val="11"/>
      <color rgb="FF000000"/>
      <name val="Arial"/>
      <family val="2"/>
    </font>
  </fonts>
  <fills count="9">
    <fill>
      <patternFill patternType="none"/>
    </fill>
    <fill>
      <patternFill patternType="gray125"/>
    </fill>
    <fill>
      <patternFill patternType="solid">
        <fgColor rgb="FFDBE5F1"/>
        <bgColor indexed="64"/>
      </patternFill>
    </fill>
    <fill>
      <patternFill patternType="solid">
        <fgColor theme="4" tint="0.79998168889431442"/>
        <bgColor indexed="64"/>
      </patternFill>
    </fill>
    <fill>
      <patternFill patternType="solid">
        <fgColor theme="5" tint="0.59999389629810485"/>
        <bgColor indexed="64"/>
      </patternFill>
    </fill>
    <fill>
      <patternFill patternType="solid">
        <fgColor theme="5" tint="0.79998168889431442"/>
        <bgColor indexed="64"/>
      </patternFill>
    </fill>
    <fill>
      <patternFill patternType="solid">
        <fgColor theme="4" tint="-0.499984740745262"/>
        <bgColor indexed="64"/>
      </patternFill>
    </fill>
    <fill>
      <patternFill patternType="solid">
        <fgColor rgb="FF00B0F0"/>
        <bgColor indexed="64"/>
      </patternFill>
    </fill>
    <fill>
      <patternFill patternType="solid">
        <fgColor rgb="FF6699FF"/>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diagonal/>
    </border>
    <border>
      <left style="thin">
        <color indexed="64"/>
      </left>
      <right/>
      <top style="medium">
        <color auto="1"/>
      </top>
      <bottom/>
      <diagonal/>
    </border>
    <border>
      <left style="thin">
        <color indexed="64"/>
      </left>
      <right/>
      <top/>
      <bottom/>
      <diagonal/>
    </border>
    <border>
      <left/>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s>
  <cellStyleXfs count="7">
    <xf numFmtId="0" fontId="0" fillId="0" borderId="0"/>
    <xf numFmtId="0" fontId="3" fillId="2" borderId="0" applyNumberFormat="0" applyBorder="0" applyProtection="0">
      <alignment horizontal="center" vertical="center"/>
    </xf>
    <xf numFmtId="49" fontId="4" fillId="0" borderId="0" applyFill="0" applyBorder="0" applyProtection="0">
      <alignment horizontal="left" vertical="center"/>
    </xf>
    <xf numFmtId="3" fontId="4" fillId="0" borderId="0" applyFill="0" applyBorder="0" applyProtection="0">
      <alignment horizontal="right" vertical="center"/>
    </xf>
    <xf numFmtId="0" fontId="10" fillId="0" borderId="0"/>
    <xf numFmtId="9" fontId="36" fillId="0" borderId="0" applyFont="0" applyFill="0" applyBorder="0" applyAlignment="0" applyProtection="0"/>
    <xf numFmtId="165" fontId="36" fillId="0" borderId="0" applyFont="0" applyFill="0" applyBorder="0" applyAlignment="0" applyProtection="0"/>
  </cellStyleXfs>
  <cellXfs count="352">
    <xf numFmtId="0" fontId="0" fillId="0" borderId="0" xfId="0"/>
    <xf numFmtId="0" fontId="3" fillId="2" borderId="1" xfId="1" applyBorder="1" applyProtection="1">
      <alignment horizontal="center" vertical="center"/>
    </xf>
    <xf numFmtId="3" fontId="4" fillId="0" borderId="1" xfId="3" applyBorder="1" applyAlignment="1" applyProtection="1">
      <alignment horizontal="center" vertical="center"/>
    </xf>
    <xf numFmtId="49" fontId="4" fillId="0" borderId="1" xfId="2" applyBorder="1" applyProtection="1">
      <alignment horizontal="left" vertical="center"/>
    </xf>
    <xf numFmtId="0" fontId="14" fillId="0" borderId="0" xfId="0" applyFont="1" applyAlignment="1">
      <alignment horizontal="center" vertical="center" wrapText="1"/>
    </xf>
    <xf numFmtId="0" fontId="18" fillId="0" borderId="0" xfId="0" applyFont="1"/>
    <xf numFmtId="164" fontId="13" fillId="0" borderId="0" xfId="0" applyNumberFormat="1" applyFont="1" applyAlignment="1">
      <alignment horizontal="center" vertical="center" wrapText="1"/>
    </xf>
    <xf numFmtId="0" fontId="13" fillId="0" borderId="0" xfId="0" applyFont="1" applyAlignment="1">
      <alignment horizontal="center" vertical="center" wrapText="1"/>
    </xf>
    <xf numFmtId="0" fontId="15" fillId="0" borderId="0" xfId="0" applyFont="1" applyAlignment="1">
      <alignment horizontal="center" vertical="center" wrapText="1"/>
    </xf>
    <xf numFmtId="0" fontId="13" fillId="0" borderId="1" xfId="0" applyFont="1" applyBorder="1" applyAlignment="1">
      <alignment horizontal="center" vertical="center" wrapText="1"/>
    </xf>
    <xf numFmtId="0" fontId="19" fillId="0" borderId="0" xfId="0" applyFont="1" applyAlignment="1">
      <alignment horizontal="center" vertical="center" wrapText="1"/>
    </xf>
    <xf numFmtId="0" fontId="26" fillId="0" borderId="0" xfId="0" applyFont="1" applyAlignment="1">
      <alignment horizontal="center" vertical="center" wrapText="1"/>
    </xf>
    <xf numFmtId="0" fontId="27" fillId="0" borderId="0" xfId="0" applyFont="1" applyAlignment="1">
      <alignment horizontal="center" vertical="center" wrapText="1"/>
    </xf>
    <xf numFmtId="0" fontId="18" fillId="0" borderId="0" xfId="0" applyFont="1" applyAlignment="1">
      <alignment horizontal="center" vertical="center" wrapText="1"/>
    </xf>
    <xf numFmtId="0" fontId="19" fillId="0" borderId="1" xfId="0" applyFont="1" applyBorder="1" applyAlignment="1">
      <alignment horizontal="left" vertical="center" wrapText="1"/>
    </xf>
    <xf numFmtId="0" fontId="27" fillId="0" borderId="1" xfId="0" applyFont="1" applyBorder="1" applyAlignment="1">
      <alignment horizontal="left" vertical="center" wrapText="1"/>
    </xf>
    <xf numFmtId="0" fontId="21" fillId="0" borderId="0" xfId="0" applyFont="1" applyAlignment="1">
      <alignment horizontal="center" vertical="center" wrapText="1"/>
    </xf>
    <xf numFmtId="0" fontId="22" fillId="0" borderId="0" xfId="0" applyFont="1" applyAlignment="1">
      <alignment horizontal="center" vertical="center" wrapText="1"/>
    </xf>
    <xf numFmtId="0" fontId="8" fillId="0" borderId="0" xfId="0" applyFont="1" applyAlignment="1">
      <alignment horizontal="center" vertical="center" wrapText="1"/>
    </xf>
    <xf numFmtId="0" fontId="25" fillId="0" borderId="0" xfId="0" applyFont="1" applyAlignment="1">
      <alignment horizontal="center" vertical="center" wrapText="1"/>
    </xf>
    <xf numFmtId="0" fontId="28" fillId="0" borderId="0" xfId="0" applyFont="1" applyAlignment="1">
      <alignment horizontal="center" vertical="center" wrapText="1"/>
    </xf>
    <xf numFmtId="0" fontId="29" fillId="0" borderId="0" xfId="0" applyFont="1" applyAlignment="1">
      <alignment horizontal="center" vertical="center" wrapText="1"/>
    </xf>
    <xf numFmtId="1" fontId="22" fillId="0" borderId="0" xfId="0" applyNumberFormat="1" applyFont="1" applyAlignment="1">
      <alignment horizontal="center" vertical="center" wrapText="1"/>
    </xf>
    <xf numFmtId="0" fontId="30" fillId="0" borderId="0" xfId="0" applyFont="1" applyAlignment="1">
      <alignment horizontal="center" vertical="center" wrapText="1"/>
    </xf>
    <xf numFmtId="0" fontId="19" fillId="3" borderId="1" xfId="0" applyFont="1" applyFill="1" applyBorder="1" applyAlignment="1">
      <alignment horizontal="left" vertical="center" wrapText="1"/>
    </xf>
    <xf numFmtId="0" fontId="30" fillId="0" borderId="0" xfId="0" applyFont="1" applyAlignment="1">
      <alignment horizontal="left" vertical="center" wrapText="1"/>
    </xf>
    <xf numFmtId="0" fontId="26" fillId="3" borderId="1" xfId="0" applyFont="1" applyFill="1" applyBorder="1" applyAlignment="1">
      <alignment horizontal="left" vertical="center" wrapText="1"/>
    </xf>
    <xf numFmtId="0" fontId="26" fillId="0" borderId="1" xfId="0" applyFont="1" applyBorder="1" applyAlignment="1">
      <alignment horizontal="left" vertical="center" wrapText="1"/>
    </xf>
    <xf numFmtId="0" fontId="18" fillId="0" borderId="0" xfId="0" applyFont="1" applyAlignment="1">
      <alignment horizontal="left" vertical="center"/>
    </xf>
    <xf numFmtId="14" fontId="21" fillId="0" borderId="0" xfId="0" applyNumberFormat="1" applyFont="1" applyAlignment="1">
      <alignment horizontal="center" vertical="center" wrapText="1"/>
    </xf>
    <xf numFmtId="42" fontId="21" fillId="0" borderId="0" xfId="0" applyNumberFormat="1" applyFont="1" applyAlignment="1">
      <alignment horizontal="center" vertical="center" wrapText="1"/>
    </xf>
    <xf numFmtId="0" fontId="13" fillId="0" borderId="0" xfId="0" applyFont="1" applyAlignment="1">
      <alignment vertical="center" wrapText="1"/>
    </xf>
    <xf numFmtId="0" fontId="0" fillId="0" borderId="0" xfId="0" applyAlignment="1">
      <alignment vertical="center" wrapText="1"/>
    </xf>
    <xf numFmtId="0" fontId="7" fillId="0" borderId="0" xfId="0" applyFont="1" applyAlignment="1">
      <alignment vertical="center" wrapText="1"/>
    </xf>
    <xf numFmtId="0" fontId="13" fillId="0" borderId="0" xfId="0" applyFont="1" applyAlignment="1">
      <alignment horizontal="left" vertical="center" wrapText="1"/>
    </xf>
    <xf numFmtId="0" fontId="8" fillId="0" borderId="0" xfId="0" applyFont="1" applyAlignment="1">
      <alignment horizontal="left" vertical="center" wrapText="1"/>
    </xf>
    <xf numFmtId="0" fontId="21" fillId="0" borderId="0" xfId="0" applyFont="1" applyAlignment="1">
      <alignment vertical="center" wrapText="1"/>
    </xf>
    <xf numFmtId="1" fontId="0" fillId="0" borderId="0" xfId="0" applyNumberFormat="1" applyAlignment="1">
      <alignment horizontal="center" vertical="center" wrapText="1"/>
    </xf>
    <xf numFmtId="1" fontId="13" fillId="0" borderId="0" xfId="0" applyNumberFormat="1" applyFont="1" applyAlignment="1">
      <alignment horizontal="center" vertical="center" wrapText="1"/>
    </xf>
    <xf numFmtId="0" fontId="0" fillId="0" borderId="0" xfId="0" applyAlignment="1">
      <alignment wrapText="1"/>
    </xf>
    <xf numFmtId="0" fontId="13" fillId="0" borderId="1" xfId="0" applyFont="1" applyBorder="1" applyAlignment="1">
      <alignment horizontal="left" vertical="center" wrapText="1"/>
    </xf>
    <xf numFmtId="0" fontId="12" fillId="0" borderId="1" xfId="4" applyFont="1" applyBorder="1" applyAlignment="1">
      <alignment horizontal="left" vertical="center" wrapText="1"/>
    </xf>
    <xf numFmtId="0" fontId="35" fillId="0" borderId="2" xfId="0" applyFont="1" applyBorder="1" applyAlignment="1">
      <alignment vertical="center" wrapText="1"/>
    </xf>
    <xf numFmtId="0" fontId="12" fillId="0" borderId="9" xfId="0" applyFont="1" applyBorder="1" applyAlignment="1">
      <alignment horizontal="center" vertical="center" wrapText="1"/>
    </xf>
    <xf numFmtId="0" fontId="8" fillId="6" borderId="2" xfId="0" applyFont="1" applyFill="1" applyBorder="1" applyAlignment="1">
      <alignment horizontal="center" vertical="center" textRotation="90" wrapText="1"/>
    </xf>
    <xf numFmtId="0" fontId="8" fillId="6" borderId="2" xfId="0" applyFont="1" applyFill="1" applyBorder="1" applyAlignment="1">
      <alignment horizontal="center" vertical="center" wrapText="1"/>
    </xf>
    <xf numFmtId="9" fontId="8" fillId="6" borderId="2" xfId="0" applyNumberFormat="1" applyFont="1" applyFill="1" applyBorder="1" applyAlignment="1">
      <alignment horizontal="center" vertical="center" wrapText="1"/>
    </xf>
    <xf numFmtId="0" fontId="25" fillId="6" borderId="2" xfId="0" applyFont="1" applyFill="1" applyBorder="1" applyAlignment="1">
      <alignment horizontal="center" vertical="center" wrapText="1"/>
    </xf>
    <xf numFmtId="0" fontId="8" fillId="6" borderId="2" xfId="0" applyFont="1" applyFill="1" applyBorder="1" applyAlignment="1">
      <alignment horizontal="left" vertical="center" wrapText="1"/>
    </xf>
    <xf numFmtId="0" fontId="24" fillId="6" borderId="2" xfId="0" applyFont="1" applyFill="1" applyBorder="1" applyAlignment="1">
      <alignment horizontal="center" vertical="center" wrapText="1"/>
    </xf>
    <xf numFmtId="14" fontId="24" fillId="6" borderId="2" xfId="0" applyNumberFormat="1" applyFont="1" applyFill="1" applyBorder="1" applyAlignment="1">
      <alignment horizontal="center" vertical="center" wrapText="1"/>
    </xf>
    <xf numFmtId="0" fontId="8" fillId="6" borderId="3" xfId="0" applyFont="1" applyFill="1" applyBorder="1" applyAlignment="1">
      <alignment horizontal="center" vertical="center" wrapText="1"/>
    </xf>
    <xf numFmtId="0" fontId="20" fillId="3" borderId="9" xfId="0" applyFont="1" applyFill="1" applyBorder="1" applyAlignment="1">
      <alignment horizontal="center" vertical="center" wrapText="1"/>
    </xf>
    <xf numFmtId="0" fontId="0" fillId="0" borderId="1" xfId="0" applyBorder="1"/>
    <xf numFmtId="0" fontId="0" fillId="0" borderId="1" xfId="0" applyBorder="1" applyAlignment="1">
      <alignment wrapText="1"/>
    </xf>
    <xf numFmtId="0" fontId="0" fillId="0" borderId="22" xfId="0" applyBorder="1"/>
    <xf numFmtId="0" fontId="0" fillId="0" borderId="22" xfId="0" applyBorder="1" applyAlignment="1">
      <alignment wrapText="1"/>
    </xf>
    <xf numFmtId="0" fontId="41" fillId="0" borderId="1" xfId="0" applyFont="1" applyBorder="1" applyAlignment="1">
      <alignment vertical="center" wrapText="1"/>
    </xf>
    <xf numFmtId="0" fontId="41" fillId="0" borderId="1" xfId="0" applyFont="1" applyBorder="1" applyAlignment="1">
      <alignment horizontal="center" vertical="center" wrapText="1"/>
    </xf>
    <xf numFmtId="0" fontId="41" fillId="0" borderId="1" xfId="0" applyFont="1" applyBorder="1" applyAlignment="1">
      <alignment horizontal="center" vertical="center"/>
    </xf>
    <xf numFmtId="0" fontId="23" fillId="0" borderId="1" xfId="0" applyFont="1" applyBorder="1" applyAlignment="1">
      <alignment horizontal="center" vertical="center"/>
    </xf>
    <xf numFmtId="0" fontId="0" fillId="0" borderId="1" xfId="0" applyBorder="1" applyAlignment="1">
      <alignment vertic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0" fontId="0" fillId="0" borderId="22" xfId="0" applyBorder="1" applyAlignment="1">
      <alignment vertical="center" wrapText="1"/>
    </xf>
    <xf numFmtId="0" fontId="0" fillId="0" borderId="22" xfId="0" applyBorder="1" applyAlignment="1">
      <alignment horizontal="center" vertical="center" wrapText="1"/>
    </xf>
    <xf numFmtId="0" fontId="0" fillId="0" borderId="22" xfId="0" applyBorder="1" applyAlignment="1">
      <alignment horizontal="center" vertical="center"/>
    </xf>
    <xf numFmtId="0" fontId="43" fillId="0" borderId="1" xfId="0" applyFont="1" applyBorder="1" applyAlignment="1">
      <alignment horizontal="center" vertical="center"/>
    </xf>
    <xf numFmtId="0" fontId="45" fillId="8" borderId="1" xfId="0" applyFont="1" applyFill="1" applyBorder="1" applyAlignment="1">
      <alignment horizontal="center" vertical="center"/>
    </xf>
    <xf numFmtId="0" fontId="45" fillId="0" borderId="1" xfId="0" applyFont="1" applyBorder="1" applyAlignment="1">
      <alignment horizontal="center" vertical="center"/>
    </xf>
    <xf numFmtId="0" fontId="46" fillId="0" borderId="1" xfId="0" applyFont="1" applyBorder="1" applyAlignment="1">
      <alignment horizontal="center" vertical="center"/>
    </xf>
    <xf numFmtId="0" fontId="45" fillId="8" borderId="1" xfId="0" applyFont="1" applyFill="1" applyBorder="1" applyAlignment="1">
      <alignment horizontal="center"/>
    </xf>
    <xf numFmtId="0" fontId="45" fillId="0" borderId="1" xfId="0" applyFont="1" applyBorder="1" applyAlignment="1">
      <alignment horizontal="center"/>
    </xf>
    <xf numFmtId="0" fontId="46" fillId="0" borderId="22" xfId="0" applyFont="1" applyBorder="1" applyAlignment="1">
      <alignment horizontal="center" vertical="center"/>
    </xf>
    <xf numFmtId="0" fontId="45" fillId="8" borderId="22" xfId="0" applyFont="1" applyFill="1" applyBorder="1" applyAlignment="1">
      <alignment horizontal="center"/>
    </xf>
    <xf numFmtId="0" fontId="45" fillId="0" borderId="22" xfId="0" applyFont="1" applyBorder="1" applyAlignment="1">
      <alignment horizontal="center"/>
    </xf>
    <xf numFmtId="0" fontId="45" fillId="0" borderId="20" xfId="0" applyFont="1" applyBorder="1" applyAlignment="1">
      <alignment horizontal="center" vertical="center"/>
    </xf>
    <xf numFmtId="0" fontId="51" fillId="0" borderId="1" xfId="0" applyFont="1" applyBorder="1" applyAlignment="1">
      <alignment vertical="center" wrapText="1"/>
    </xf>
    <xf numFmtId="1" fontId="39" fillId="0" borderId="1" xfId="0" applyNumberFormat="1" applyFont="1" applyBorder="1" applyAlignment="1">
      <alignment horizontal="center" vertical="center" wrapText="1"/>
    </xf>
    <xf numFmtId="164" fontId="24" fillId="0" borderId="1" xfId="0" applyNumberFormat="1" applyFont="1" applyBorder="1" applyAlignment="1">
      <alignment horizontal="center" vertical="center" wrapText="1"/>
    </xf>
    <xf numFmtId="0" fontId="51" fillId="0" borderId="22" xfId="0" applyFont="1" applyBorder="1" applyAlignment="1">
      <alignment vertical="center" wrapText="1"/>
    </xf>
    <xf numFmtId="1" fontId="39" fillId="0" borderId="22" xfId="0" applyNumberFormat="1" applyFont="1" applyBorder="1" applyAlignment="1">
      <alignment horizontal="center" vertical="center" wrapText="1"/>
    </xf>
    <xf numFmtId="164" fontId="24" fillId="0" borderId="22" xfId="0" applyNumberFormat="1" applyFont="1" applyBorder="1" applyAlignment="1">
      <alignment horizontal="center" vertical="center" wrapText="1"/>
    </xf>
    <xf numFmtId="0" fontId="24" fillId="0" borderId="1" xfId="0" applyFont="1" applyBorder="1" applyAlignment="1">
      <alignment horizontal="left" vertical="center" wrapText="1"/>
    </xf>
    <xf numFmtId="0" fontId="24" fillId="0" borderId="1" xfId="0" applyFont="1" applyBorder="1" applyAlignment="1">
      <alignment vertical="center" wrapText="1"/>
    </xf>
    <xf numFmtId="0" fontId="24" fillId="0" borderId="5" xfId="0" applyFont="1" applyBorder="1" applyAlignment="1">
      <alignment vertical="center" wrapText="1"/>
    </xf>
    <xf numFmtId="0" fontId="13" fillId="0" borderId="1" xfId="0" applyFont="1" applyBorder="1" applyAlignment="1">
      <alignment vertical="center" wrapText="1"/>
    </xf>
    <xf numFmtId="14" fontId="21" fillId="0" borderId="1" xfId="0" applyNumberFormat="1" applyFont="1" applyBorder="1" applyAlignment="1">
      <alignment horizontal="center" vertical="center" wrapText="1"/>
    </xf>
    <xf numFmtId="0" fontId="21" fillId="0" borderId="1" xfId="0" applyFont="1" applyBorder="1" applyAlignment="1">
      <alignment horizontal="center" vertical="center" wrapText="1"/>
    </xf>
    <xf numFmtId="0" fontId="22" fillId="0" borderId="1" xfId="0" applyFont="1" applyBorder="1" applyAlignment="1">
      <alignment horizontal="center" vertical="center" wrapText="1"/>
    </xf>
    <xf numFmtId="42" fontId="21" fillId="0" borderId="1" xfId="0" applyNumberFormat="1" applyFont="1" applyBorder="1" applyAlignment="1">
      <alignment horizontal="center" vertical="center" wrapText="1"/>
    </xf>
    <xf numFmtId="0" fontId="21" fillId="0" borderId="1" xfId="0" applyFont="1" applyBorder="1" applyAlignment="1">
      <alignment vertical="center" wrapText="1"/>
    </xf>
    <xf numFmtId="0" fontId="7" fillId="0" borderId="1" xfId="0" applyFont="1" applyBorder="1" applyAlignment="1">
      <alignment vertical="center" wrapText="1"/>
    </xf>
    <xf numFmtId="0" fontId="24" fillId="0" borderId="1" xfId="0" applyFont="1" applyBorder="1" applyAlignment="1">
      <alignment horizontal="center" vertical="center" wrapText="1"/>
    </xf>
    <xf numFmtId="0" fontId="24" fillId="0" borderId="20" xfId="0" applyFont="1" applyBorder="1" applyAlignment="1">
      <alignment horizontal="center" vertical="center" wrapText="1"/>
    </xf>
    <xf numFmtId="0" fontId="21" fillId="0" borderId="20" xfId="0" applyFont="1" applyBorder="1" applyAlignment="1">
      <alignment horizontal="center" vertical="center" wrapText="1"/>
    </xf>
    <xf numFmtId="166" fontId="24" fillId="0" borderId="2" xfId="6" applyNumberFormat="1" applyFont="1" applyFill="1" applyBorder="1" applyAlignment="1">
      <alignment horizontal="right" vertical="center"/>
    </xf>
    <xf numFmtId="166" fontId="24" fillId="0" borderId="2" xfId="0" applyNumberFormat="1" applyFont="1" applyBorder="1" applyAlignment="1">
      <alignment horizontal="left" vertical="center" wrapText="1"/>
    </xf>
    <xf numFmtId="166" fontId="24" fillId="0" borderId="1" xfId="6" applyNumberFormat="1" applyFont="1" applyFill="1" applyBorder="1" applyAlignment="1">
      <alignment horizontal="right" vertical="center"/>
    </xf>
    <xf numFmtId="166" fontId="24" fillId="0" borderId="1" xfId="0" applyNumberFormat="1" applyFont="1" applyBorder="1" applyAlignment="1">
      <alignment horizontal="left" vertical="center" wrapText="1"/>
    </xf>
    <xf numFmtId="166" fontId="24" fillId="0" borderId="1" xfId="0" applyNumberFormat="1" applyFont="1" applyBorder="1" applyAlignment="1">
      <alignment horizontal="right" vertical="center" wrapText="1"/>
    </xf>
    <xf numFmtId="167" fontId="21" fillId="0" borderId="1" xfId="0" applyNumberFormat="1" applyFont="1" applyBorder="1" applyAlignment="1">
      <alignment vertical="center" wrapText="1"/>
    </xf>
    <xf numFmtId="0" fontId="7" fillId="0" borderId="1" xfId="0" applyFont="1" applyBorder="1" applyAlignment="1">
      <alignment horizontal="left" vertical="center" wrapText="1"/>
    </xf>
    <xf numFmtId="0" fontId="13" fillId="0" borderId="20" xfId="0" applyFont="1" applyBorder="1" applyAlignment="1">
      <alignment horizontal="center" vertical="center" wrapText="1"/>
    </xf>
    <xf numFmtId="10" fontId="24" fillId="0" borderId="1" xfId="5" applyNumberFormat="1" applyFont="1" applyBorder="1" applyAlignment="1">
      <alignment horizontal="center" vertical="center" wrapText="1"/>
    </xf>
    <xf numFmtId="10" fontId="0" fillId="0" borderId="1" xfId="5" applyNumberFormat="1" applyFont="1" applyBorder="1" applyAlignment="1">
      <alignment horizontal="center" vertical="center"/>
    </xf>
    <xf numFmtId="10" fontId="24" fillId="0" borderId="1" xfId="0" applyNumberFormat="1" applyFont="1" applyBorder="1" applyAlignment="1">
      <alignment horizontal="center" vertical="center" wrapText="1"/>
    </xf>
    <xf numFmtId="14" fontId="13" fillId="0" borderId="1" xfId="0" applyNumberFormat="1" applyFont="1" applyBorder="1" applyAlignment="1">
      <alignment horizontal="center" vertical="center" wrapText="1"/>
    </xf>
    <xf numFmtId="0" fontId="41" fillId="0" borderId="20" xfId="0" applyFont="1" applyBorder="1" applyAlignment="1">
      <alignment horizontal="center" vertical="center" wrapText="1"/>
    </xf>
    <xf numFmtId="0" fontId="41" fillId="0" borderId="20" xfId="0" applyFont="1" applyBorder="1" applyAlignment="1">
      <alignment horizontal="center" vertical="center"/>
    </xf>
    <xf numFmtId="0" fontId="23" fillId="0" borderId="20" xfId="0" applyFont="1" applyBorder="1" applyAlignment="1">
      <alignment horizontal="center" vertical="center"/>
    </xf>
    <xf numFmtId="0" fontId="43" fillId="0" borderId="20" xfId="0" applyFont="1" applyBorder="1" applyAlignment="1">
      <alignment horizontal="center" vertical="center"/>
    </xf>
    <xf numFmtId="0" fontId="45" fillId="7" borderId="20" xfId="0" applyFont="1" applyFill="1" applyBorder="1" applyAlignment="1">
      <alignment horizontal="center" vertical="center"/>
    </xf>
    <xf numFmtId="0" fontId="24" fillId="0" borderId="20" xfId="0" applyFont="1" applyBorder="1" applyAlignment="1">
      <alignment vertical="center" wrapText="1"/>
    </xf>
    <xf numFmtId="14" fontId="21" fillId="0" borderId="20" xfId="0" applyNumberFormat="1" applyFont="1" applyBorder="1" applyAlignment="1">
      <alignment horizontal="center" vertical="center" wrapText="1"/>
    </xf>
    <xf numFmtId="0" fontId="24" fillId="0" borderId="1" xfId="0" applyFont="1" applyFill="1" applyBorder="1" applyAlignment="1">
      <alignment vertical="center" wrapText="1"/>
    </xf>
    <xf numFmtId="0" fontId="24" fillId="0" borderId="1" xfId="0" applyFont="1" applyFill="1" applyBorder="1" applyAlignment="1">
      <alignment horizontal="center" vertical="center" wrapText="1"/>
    </xf>
    <xf numFmtId="0" fontId="24" fillId="0" borderId="20" xfId="0" applyFont="1" applyFill="1" applyBorder="1" applyAlignment="1">
      <alignment horizontal="center" vertical="center" wrapText="1"/>
    </xf>
    <xf numFmtId="167" fontId="53" fillId="0" borderId="20" xfId="0" applyNumberFormat="1" applyFont="1" applyBorder="1" applyAlignment="1">
      <alignment horizontal="right" vertical="center" wrapText="1"/>
    </xf>
    <xf numFmtId="166" fontId="24" fillId="0" borderId="20" xfId="0" applyNumberFormat="1" applyFont="1" applyBorder="1" applyAlignment="1">
      <alignment horizontal="left" vertical="center" wrapText="1"/>
    </xf>
    <xf numFmtId="167" fontId="53" fillId="0" borderId="1" xfId="0" applyNumberFormat="1" applyFont="1" applyBorder="1" applyAlignment="1">
      <alignment horizontal="right" vertical="center"/>
    </xf>
    <xf numFmtId="167" fontId="53" fillId="0" borderId="1" xfId="0" applyNumberFormat="1" applyFont="1" applyBorder="1" applyAlignment="1">
      <alignment horizontal="right" vertical="center" wrapText="1"/>
    </xf>
    <xf numFmtId="0" fontId="13" fillId="0" borderId="20" xfId="0" applyFont="1" applyBorder="1" applyAlignment="1">
      <alignment vertical="center" wrapText="1"/>
    </xf>
    <xf numFmtId="0" fontId="7" fillId="0" borderId="20" xfId="0" applyFont="1" applyBorder="1" applyAlignment="1">
      <alignment vertical="center" wrapText="1"/>
    </xf>
    <xf numFmtId="0" fontId="24" fillId="0" borderId="1" xfId="0" applyFont="1" applyFill="1" applyBorder="1" applyAlignment="1">
      <alignment horizontal="left" vertical="center" wrapText="1"/>
    </xf>
    <xf numFmtId="14" fontId="21" fillId="0" borderId="1" xfId="0" applyNumberFormat="1" applyFont="1" applyFill="1" applyBorder="1" applyAlignment="1">
      <alignment horizontal="center" vertical="center" wrapText="1"/>
    </xf>
    <xf numFmtId="0" fontId="21"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0" fillId="0" borderId="0" xfId="0" applyFill="1" applyAlignment="1">
      <alignment wrapText="1"/>
    </xf>
    <xf numFmtId="10" fontId="24" fillId="0" borderId="1" xfId="0" applyNumberFormat="1" applyFont="1" applyFill="1" applyBorder="1" applyAlignment="1">
      <alignment horizontal="center" vertical="center" wrapText="1"/>
    </xf>
    <xf numFmtId="166" fontId="24" fillId="0" borderId="1" xfId="6" applyNumberFormat="1" applyFont="1" applyFill="1" applyBorder="1" applyAlignment="1">
      <alignment horizontal="left" vertical="center" wrapText="1"/>
    </xf>
    <xf numFmtId="0" fontId="21" fillId="0" borderId="20" xfId="0" applyFont="1" applyFill="1" applyBorder="1" applyAlignment="1">
      <alignment horizontal="center" vertical="center" wrapText="1"/>
    </xf>
    <xf numFmtId="0" fontId="24" fillId="0" borderId="20" xfId="0" applyFont="1" applyFill="1" applyBorder="1" applyAlignment="1">
      <alignment horizontal="left" vertical="center" wrapText="1"/>
    </xf>
    <xf numFmtId="10" fontId="24" fillId="0" borderId="20" xfId="0" applyNumberFormat="1" applyFont="1" applyFill="1" applyBorder="1" applyAlignment="1">
      <alignment horizontal="center" vertical="center" wrapText="1"/>
    </xf>
    <xf numFmtId="14" fontId="21" fillId="0" borderId="20" xfId="0" applyNumberFormat="1" applyFont="1" applyFill="1" applyBorder="1" applyAlignment="1">
      <alignment horizontal="center" vertical="center" wrapText="1"/>
    </xf>
    <xf numFmtId="0" fontId="45" fillId="8" borderId="20" xfId="0" applyFont="1" applyFill="1" applyBorder="1" applyAlignment="1">
      <alignment horizontal="center" vertical="center"/>
    </xf>
    <xf numFmtId="0" fontId="13" fillId="0" borderId="20" xfId="0" applyFont="1" applyFill="1" applyBorder="1" applyAlignment="1">
      <alignment horizontal="center" vertical="center" wrapText="1"/>
    </xf>
    <xf numFmtId="0" fontId="24" fillId="0" borderId="0" xfId="0" applyFont="1" applyAlignment="1">
      <alignment horizontal="left" vertical="center" wrapText="1"/>
    </xf>
    <xf numFmtId="0" fontId="24" fillId="0" borderId="0" xfId="0" applyFont="1" applyAlignment="1">
      <alignment horizontal="center" vertical="center" wrapText="1"/>
    </xf>
    <xf numFmtId="0" fontId="21" fillId="0" borderId="0" xfId="0" applyFont="1" applyAlignment="1">
      <alignment horizontal="left" vertical="center" wrapText="1"/>
    </xf>
    <xf numFmtId="0" fontId="21" fillId="0" borderId="1" xfId="0" applyFont="1" applyBorder="1" applyAlignment="1">
      <alignment horizontal="center" vertical="center"/>
    </xf>
    <xf numFmtId="9" fontId="21" fillId="0" borderId="1" xfId="0" applyNumberFormat="1" applyFont="1" applyBorder="1" applyAlignment="1">
      <alignment horizontal="center" vertical="center" wrapText="1"/>
    </xf>
    <xf numFmtId="1" fontId="21" fillId="0" borderId="1" xfId="0" applyNumberFormat="1" applyFont="1" applyBorder="1" applyAlignment="1">
      <alignment horizontal="center" vertical="center"/>
    </xf>
    <xf numFmtId="0" fontId="21" fillId="0" borderId="1" xfId="0" applyFont="1" applyBorder="1"/>
    <xf numFmtId="0" fontId="22" fillId="0" borderId="27" xfId="0" applyFont="1" applyBorder="1" applyAlignment="1">
      <alignment horizontal="center" vertical="center" wrapText="1"/>
    </xf>
    <xf numFmtId="0" fontId="21" fillId="0" borderId="27" xfId="0" applyFont="1" applyBorder="1" applyAlignment="1">
      <alignment horizontal="center" vertical="center" wrapText="1"/>
    </xf>
    <xf numFmtId="0" fontId="21" fillId="0" borderId="1" xfId="0" applyFont="1" applyBorder="1" applyAlignment="1">
      <alignment wrapText="1"/>
    </xf>
    <xf numFmtId="0" fontId="21" fillId="0" borderId="22" xfId="0" applyFont="1" applyBorder="1" applyAlignment="1">
      <alignment vertical="center" wrapText="1"/>
    </xf>
    <xf numFmtId="0" fontId="21" fillId="0" borderId="22" xfId="0" applyFont="1" applyBorder="1" applyAlignment="1">
      <alignment horizontal="center" vertical="center"/>
    </xf>
    <xf numFmtId="0" fontId="21" fillId="0" borderId="22" xfId="0" applyFont="1" applyBorder="1" applyAlignment="1">
      <alignment horizontal="center" vertical="center" wrapText="1"/>
    </xf>
    <xf numFmtId="42" fontId="21" fillId="0" borderId="22" xfId="0" applyNumberFormat="1" applyFont="1" applyBorder="1" applyAlignment="1">
      <alignment horizontal="center" vertical="center" wrapText="1"/>
    </xf>
    <xf numFmtId="1" fontId="21" fillId="0" borderId="22" xfId="0" applyNumberFormat="1" applyFont="1" applyBorder="1" applyAlignment="1">
      <alignment horizontal="center" vertical="center"/>
    </xf>
    <xf numFmtId="0" fontId="21" fillId="0" borderId="22" xfId="0" applyFont="1" applyBorder="1"/>
    <xf numFmtId="0" fontId="21" fillId="0" borderId="28" xfId="0" applyFont="1" applyBorder="1" applyAlignment="1">
      <alignment horizontal="center" vertical="center" wrapText="1"/>
    </xf>
    <xf numFmtId="0" fontId="13" fillId="0" borderId="0" xfId="0" applyFont="1" applyBorder="1" applyAlignment="1">
      <alignment horizontal="center" vertical="center" wrapText="1"/>
    </xf>
    <xf numFmtId="0" fontId="13" fillId="0" borderId="0" xfId="0" applyFont="1" applyBorder="1" applyAlignment="1">
      <alignment vertical="center" wrapText="1"/>
    </xf>
    <xf numFmtId="1" fontId="0" fillId="0" borderId="0" xfId="0" applyNumberFormat="1" applyBorder="1" applyAlignment="1">
      <alignment horizontal="center" vertical="center" wrapText="1"/>
    </xf>
    <xf numFmtId="1" fontId="13" fillId="0" borderId="0" xfId="0" applyNumberFormat="1" applyFont="1" applyBorder="1" applyAlignment="1">
      <alignment horizontal="center" vertical="center" wrapText="1"/>
    </xf>
    <xf numFmtId="1" fontId="0" fillId="0" borderId="0" xfId="0" applyNumberFormat="1" applyFill="1" applyBorder="1" applyAlignment="1">
      <alignment horizontal="center" vertical="center" wrapText="1"/>
    </xf>
    <xf numFmtId="1" fontId="13" fillId="0" borderId="0" xfId="0" applyNumberFormat="1" applyFont="1" applyFill="1" applyBorder="1" applyAlignment="1">
      <alignment horizontal="center" vertical="center" wrapText="1"/>
    </xf>
    <xf numFmtId="0" fontId="0" fillId="0" borderId="29" xfId="0" applyBorder="1"/>
    <xf numFmtId="0" fontId="0" fillId="0" borderId="33" xfId="0" applyBorder="1"/>
    <xf numFmtId="1" fontId="0" fillId="0" borderId="26" xfId="0" applyNumberFormat="1" applyBorder="1" applyAlignment="1">
      <alignment horizontal="center" vertical="center" wrapText="1"/>
    </xf>
    <xf numFmtId="1" fontId="13" fillId="0" borderId="26" xfId="0" applyNumberFormat="1" applyFont="1" applyBorder="1" applyAlignment="1">
      <alignment horizontal="center" vertical="center" wrapText="1"/>
    </xf>
    <xf numFmtId="0" fontId="8" fillId="6" borderId="34" xfId="0" applyFont="1" applyFill="1" applyBorder="1" applyAlignment="1">
      <alignment horizontal="center" vertical="center" textRotation="90" wrapText="1"/>
    </xf>
    <xf numFmtId="0" fontId="8" fillId="6" borderId="32" xfId="0" applyFont="1" applyFill="1" applyBorder="1" applyAlignment="1">
      <alignment horizontal="left" vertical="center" wrapText="1"/>
    </xf>
    <xf numFmtId="0" fontId="43" fillId="0" borderId="20" xfId="0" applyFont="1" applyBorder="1" applyAlignment="1">
      <alignment horizontal="center" vertical="center"/>
    </xf>
    <xf numFmtId="0" fontId="45" fillId="8" borderId="20" xfId="0" applyFont="1" applyFill="1" applyBorder="1" applyAlignment="1">
      <alignment horizontal="center" vertical="center"/>
    </xf>
    <xf numFmtId="0" fontId="45" fillId="0" borderId="20" xfId="0" applyFont="1" applyBorder="1" applyAlignment="1">
      <alignment horizontal="center" vertical="center"/>
    </xf>
    <xf numFmtId="0" fontId="41" fillId="0" borderId="20" xfId="0" applyFont="1" applyBorder="1" applyAlignment="1">
      <alignment horizontal="center" vertical="center" wrapText="1"/>
    </xf>
    <xf numFmtId="0" fontId="23" fillId="0" borderId="20" xfId="0" applyFont="1" applyBorder="1" applyAlignment="1">
      <alignment horizontal="center" vertical="center"/>
    </xf>
    <xf numFmtId="0" fontId="41" fillId="0" borderId="20" xfId="0" applyFont="1" applyBorder="1" applyAlignment="1">
      <alignment horizontal="center" vertical="center"/>
    </xf>
    <xf numFmtId="0" fontId="18" fillId="0" borderId="1" xfId="0" applyFont="1" applyBorder="1" applyAlignment="1">
      <alignment horizontal="left" vertical="center" wrapText="1"/>
    </xf>
    <xf numFmtId="0" fontId="30" fillId="0" borderId="1" xfId="0" applyFont="1" applyBorder="1" applyAlignment="1">
      <alignment horizontal="center" vertical="center" wrapText="1"/>
    </xf>
    <xf numFmtId="0" fontId="19" fillId="5" borderId="1" xfId="0" applyFont="1" applyFill="1" applyBorder="1" applyAlignment="1">
      <alignment horizontal="center" vertical="center" wrapText="1"/>
    </xf>
    <xf numFmtId="0" fontId="18" fillId="0" borderId="5" xfId="0" applyFont="1" applyBorder="1" applyAlignment="1">
      <alignment horizontal="center"/>
    </xf>
    <xf numFmtId="0" fontId="18" fillId="0" borderId="7" xfId="0" applyFont="1" applyBorder="1" applyAlignment="1">
      <alignment horizontal="center"/>
    </xf>
    <xf numFmtId="0" fontId="18" fillId="0" borderId="7" xfId="0" applyFont="1" applyBorder="1" applyAlignment="1">
      <alignment horizontal="center" vertical="center"/>
    </xf>
    <xf numFmtId="0" fontId="19" fillId="0" borderId="1" xfId="0" applyFont="1" applyBorder="1" applyAlignment="1">
      <alignment horizontal="justify" vertical="center" wrapText="1"/>
    </xf>
    <xf numFmtId="0" fontId="18" fillId="0" borderId="5" xfId="0" applyFont="1" applyBorder="1" applyAlignment="1">
      <alignment horizontal="left" vertical="center"/>
    </xf>
    <xf numFmtId="0" fontId="18" fillId="0" borderId="7" xfId="0" applyFont="1" applyBorder="1" applyAlignment="1">
      <alignment horizontal="left" vertical="center"/>
    </xf>
    <xf numFmtId="0" fontId="18" fillId="0" borderId="6" xfId="0" applyFont="1" applyBorder="1" applyAlignment="1">
      <alignment horizontal="left" vertical="center"/>
    </xf>
    <xf numFmtId="0" fontId="31" fillId="0" borderId="5" xfId="0" applyFont="1" applyBorder="1" applyAlignment="1">
      <alignment horizontal="center" vertical="center" wrapText="1"/>
    </xf>
    <xf numFmtId="0" fontId="31" fillId="0" borderId="7" xfId="0" applyFont="1" applyBorder="1" applyAlignment="1">
      <alignment horizontal="center" vertical="center" wrapText="1"/>
    </xf>
    <xf numFmtId="0" fontId="31" fillId="0" borderId="6" xfId="0" applyFont="1" applyBorder="1" applyAlignment="1">
      <alignment horizontal="center" vertical="center" wrapText="1"/>
    </xf>
    <xf numFmtId="0" fontId="18" fillId="0" borderId="5" xfId="0" applyFont="1" applyBorder="1" applyAlignment="1">
      <alignment horizontal="left" vertical="center" wrapText="1"/>
    </xf>
    <xf numFmtId="0" fontId="18" fillId="0" borderId="7" xfId="0" applyFont="1" applyBorder="1" applyAlignment="1">
      <alignment horizontal="left" vertical="center" wrapText="1"/>
    </xf>
    <xf numFmtId="0" fontId="18" fillId="0" borderId="6" xfId="0" applyFont="1" applyBorder="1" applyAlignment="1">
      <alignment horizontal="left" vertical="center" wrapText="1"/>
    </xf>
    <xf numFmtId="0" fontId="32" fillId="0" borderId="5" xfId="0" applyFont="1" applyBorder="1" applyAlignment="1">
      <alignment horizontal="left" vertical="center" wrapText="1"/>
    </xf>
    <xf numFmtId="0" fontId="32" fillId="0" borderId="7" xfId="0" applyFont="1" applyBorder="1" applyAlignment="1">
      <alignment horizontal="left" vertical="center" wrapText="1"/>
    </xf>
    <xf numFmtId="0" fontId="32" fillId="0" borderId="6" xfId="0" applyFont="1" applyBorder="1" applyAlignment="1">
      <alignment horizontal="left" vertical="center" wrapText="1"/>
    </xf>
    <xf numFmtId="0" fontId="18" fillId="0" borderId="8" xfId="0" applyFont="1" applyBorder="1" applyAlignment="1">
      <alignment horizontal="center"/>
    </xf>
    <xf numFmtId="0" fontId="19" fillId="5" borderId="1" xfId="0" applyFont="1" applyFill="1" applyBorder="1" applyAlignment="1">
      <alignment horizontal="center" vertical="center"/>
    </xf>
    <xf numFmtId="0" fontId="19" fillId="3" borderId="1" xfId="0" applyFont="1" applyFill="1" applyBorder="1" applyAlignment="1">
      <alignment horizontal="center" vertical="center" wrapText="1"/>
    </xf>
    <xf numFmtId="0" fontId="19" fillId="0" borderId="1" xfId="0" applyFont="1" applyBorder="1" applyAlignment="1">
      <alignment horizontal="center" vertical="center" wrapText="1"/>
    </xf>
    <xf numFmtId="0" fontId="19" fillId="0" borderId="1" xfId="0" applyFont="1" applyBorder="1" applyAlignment="1">
      <alignment horizontal="center" vertical="center"/>
    </xf>
    <xf numFmtId="0" fontId="31" fillId="0" borderId="5" xfId="0" applyFont="1" applyBorder="1" applyAlignment="1">
      <alignment horizontal="left" vertical="center" wrapText="1"/>
    </xf>
    <xf numFmtId="0" fontId="31" fillId="0" borderId="7" xfId="0" applyFont="1" applyBorder="1" applyAlignment="1">
      <alignment horizontal="left" vertical="center" wrapText="1"/>
    </xf>
    <xf numFmtId="0" fontId="31" fillId="0" borderId="6" xfId="0" applyFont="1" applyBorder="1" applyAlignment="1">
      <alignment horizontal="left" vertical="center" wrapText="1"/>
    </xf>
    <xf numFmtId="0" fontId="17" fillId="0" borderId="14" xfId="0" applyFont="1" applyBorder="1" applyAlignment="1">
      <alignment horizontal="center" vertical="center" wrapText="1"/>
    </xf>
    <xf numFmtId="0" fontId="17" fillId="0" borderId="15" xfId="0" applyFont="1" applyBorder="1" applyAlignment="1">
      <alignment horizontal="center" vertical="center" wrapText="1"/>
    </xf>
    <xf numFmtId="0" fontId="33" fillId="0" borderId="14" xfId="0" applyFont="1" applyBorder="1" applyAlignment="1">
      <alignment horizontal="center" vertical="center" wrapText="1"/>
    </xf>
    <xf numFmtId="0" fontId="33" fillId="0" borderId="15" xfId="0" applyFont="1" applyBorder="1" applyAlignment="1">
      <alignment horizontal="center" vertical="center" wrapText="1"/>
    </xf>
    <xf numFmtId="0" fontId="12" fillId="0" borderId="14" xfId="0" applyFont="1" applyBorder="1" applyAlignment="1">
      <alignment horizontal="center" vertical="center" wrapText="1"/>
    </xf>
    <xf numFmtId="0" fontId="12" fillId="0" borderId="15" xfId="0" applyFont="1" applyBorder="1" applyAlignment="1">
      <alignment horizontal="center" vertical="center" wrapText="1"/>
    </xf>
    <xf numFmtId="0" fontId="16" fillId="0" borderId="14" xfId="0" applyFont="1" applyBorder="1" applyAlignment="1">
      <alignment horizontal="center" vertical="center" wrapText="1"/>
    </xf>
    <xf numFmtId="0" fontId="16" fillId="0" borderId="15" xfId="0" applyFont="1" applyBorder="1" applyAlignment="1">
      <alignment horizontal="center" vertical="center" wrapText="1"/>
    </xf>
    <xf numFmtId="0" fontId="12" fillId="0" borderId="11" xfId="0" applyFont="1" applyBorder="1" applyAlignment="1">
      <alignment horizontal="center" vertical="center" wrapText="1"/>
    </xf>
    <xf numFmtId="0" fontId="12" fillId="0" borderId="13" xfId="0" applyFont="1" applyBorder="1" applyAlignment="1">
      <alignment horizontal="center" vertical="center" wrapText="1"/>
    </xf>
    <xf numFmtId="0" fontId="9" fillId="0" borderId="14" xfId="0" applyFont="1" applyBorder="1" applyAlignment="1">
      <alignment horizontal="center" vertical="center" wrapText="1"/>
    </xf>
    <xf numFmtId="0" fontId="9" fillId="0" borderId="15" xfId="0" applyFont="1" applyBorder="1" applyAlignment="1">
      <alignment horizontal="center" vertical="center" wrapText="1"/>
    </xf>
    <xf numFmtId="0" fontId="22" fillId="3" borderId="11" xfId="0" applyFont="1" applyFill="1" applyBorder="1" applyAlignment="1">
      <alignment horizontal="center" vertical="center" wrapText="1"/>
    </xf>
    <xf numFmtId="0" fontId="22" fillId="3" borderId="12" xfId="0" applyFont="1" applyFill="1" applyBorder="1" applyAlignment="1">
      <alignment horizontal="center" vertical="center" wrapText="1"/>
    </xf>
    <xf numFmtId="0" fontId="15" fillId="3" borderId="12" xfId="0" applyFont="1" applyFill="1" applyBorder="1" applyAlignment="1">
      <alignment horizontal="center" vertical="center" wrapText="1"/>
    </xf>
    <xf numFmtId="0" fontId="22" fillId="3" borderId="12" xfId="0" applyFont="1" applyFill="1" applyBorder="1" applyAlignment="1">
      <alignment horizontal="left" vertical="center" wrapText="1"/>
    </xf>
    <xf numFmtId="0" fontId="21" fillId="3" borderId="12" xfId="0" applyFont="1" applyFill="1" applyBorder="1" applyAlignment="1">
      <alignment horizontal="center" vertical="center" wrapText="1"/>
    </xf>
    <xf numFmtId="0" fontId="15" fillId="4" borderId="16" xfId="0" applyFont="1" applyFill="1" applyBorder="1" applyAlignment="1">
      <alignment horizontal="center" vertical="center" wrapText="1"/>
    </xf>
    <xf numFmtId="0" fontId="15" fillId="4" borderId="18" xfId="0" applyFont="1" applyFill="1" applyBorder="1" applyAlignment="1">
      <alignment horizontal="center" vertical="center" wrapText="1"/>
    </xf>
    <xf numFmtId="0" fontId="13" fillId="4" borderId="18" xfId="0" applyFont="1" applyFill="1" applyBorder="1" applyAlignment="1">
      <alignment horizontal="center" vertical="center" wrapText="1"/>
    </xf>
    <xf numFmtId="0" fontId="13" fillId="4" borderId="17" xfId="0" applyFont="1" applyFill="1" applyBorder="1" applyAlignment="1">
      <alignment horizontal="center" vertical="center" wrapText="1"/>
    </xf>
    <xf numFmtId="0" fontId="15" fillId="3" borderId="16" xfId="0" applyFont="1" applyFill="1" applyBorder="1" applyAlignment="1">
      <alignment horizontal="center" vertical="center" wrapText="1"/>
    </xf>
    <xf numFmtId="0" fontId="23" fillId="3" borderId="18" xfId="0" applyFont="1" applyFill="1" applyBorder="1" applyAlignment="1">
      <alignment horizontal="center" vertical="center" wrapText="1"/>
    </xf>
    <xf numFmtId="0" fontId="12" fillId="3" borderId="18" xfId="0" applyFont="1" applyFill="1" applyBorder="1" applyAlignment="1">
      <alignment horizontal="center" vertical="center" wrapText="1"/>
    </xf>
    <xf numFmtId="0" fontId="12" fillId="3" borderId="18" xfId="0" applyFont="1" applyFill="1" applyBorder="1" applyAlignment="1">
      <alignment horizontal="left" vertical="center" wrapText="1"/>
    </xf>
    <xf numFmtId="0" fontId="13" fillId="3" borderId="18" xfId="0" applyFont="1" applyFill="1" applyBorder="1" applyAlignment="1">
      <alignment horizontal="center" vertical="center" wrapText="1"/>
    </xf>
    <xf numFmtId="0" fontId="22" fillId="3" borderId="18" xfId="0" applyFont="1" applyFill="1" applyBorder="1" applyAlignment="1">
      <alignment horizontal="center" vertical="center" wrapText="1"/>
    </xf>
    <xf numFmtId="14" fontId="22" fillId="3" borderId="18" xfId="0" applyNumberFormat="1" applyFont="1" applyFill="1" applyBorder="1" applyAlignment="1">
      <alignment horizontal="center" vertical="center" wrapText="1"/>
    </xf>
    <xf numFmtId="0" fontId="11" fillId="3" borderId="18" xfId="0" applyFont="1" applyFill="1" applyBorder="1" applyAlignment="1">
      <alignment horizontal="center" vertical="center" wrapText="1"/>
    </xf>
    <xf numFmtId="0" fontId="11" fillId="3" borderId="17" xfId="0" applyFont="1" applyFill="1" applyBorder="1" applyAlignment="1">
      <alignment horizontal="center" vertical="center" wrapText="1"/>
    </xf>
    <xf numFmtId="0" fontId="34" fillId="0" borderId="14" xfId="0" applyFont="1" applyBorder="1" applyAlignment="1">
      <alignment horizontal="center" vertical="center" wrapText="1"/>
    </xf>
    <xf numFmtId="0" fontId="34" fillId="0" borderId="15" xfId="0" applyFont="1" applyBorder="1" applyAlignment="1">
      <alignment horizontal="center" vertical="center" wrapText="1"/>
    </xf>
    <xf numFmtId="0" fontId="12" fillId="3" borderId="12" xfId="0" applyFont="1" applyFill="1" applyBorder="1" applyAlignment="1">
      <alignment horizontal="center" vertical="center" wrapText="1"/>
    </xf>
    <xf numFmtId="0" fontId="12" fillId="3" borderId="13" xfId="0" applyFont="1" applyFill="1" applyBorder="1" applyAlignment="1">
      <alignment horizontal="center" vertical="center" wrapText="1"/>
    </xf>
    <xf numFmtId="0" fontId="20" fillId="3" borderId="11" xfId="0" applyFont="1" applyFill="1" applyBorder="1" applyAlignment="1">
      <alignment horizontal="center" vertical="center" wrapText="1"/>
    </xf>
    <xf numFmtId="0" fontId="20" fillId="3" borderId="12" xfId="0" applyFont="1" applyFill="1" applyBorder="1" applyAlignment="1">
      <alignment horizontal="center" vertical="center" wrapText="1"/>
    </xf>
    <xf numFmtId="0" fontId="20" fillId="3" borderId="13" xfId="0" applyFont="1" applyFill="1" applyBorder="1" applyAlignment="1">
      <alignment horizontal="center" vertical="center" wrapText="1"/>
    </xf>
    <xf numFmtId="0" fontId="20" fillId="3" borderId="16" xfId="0" applyFont="1" applyFill="1" applyBorder="1" applyAlignment="1">
      <alignment horizontal="center" vertical="center" wrapText="1"/>
    </xf>
    <xf numFmtId="0" fontId="12" fillId="3" borderId="17" xfId="0" applyFont="1" applyFill="1" applyBorder="1" applyAlignment="1">
      <alignment horizontal="left" vertical="center" wrapText="1"/>
    </xf>
    <xf numFmtId="0" fontId="12" fillId="0" borderId="1" xfId="0" applyFont="1" applyBorder="1" applyAlignment="1">
      <alignment horizontal="center" vertical="center" wrapText="1"/>
    </xf>
    <xf numFmtId="0" fontId="20" fillId="0" borderId="5" xfId="0" applyFont="1" applyBorder="1" applyAlignment="1">
      <alignment horizontal="center" vertical="center" wrapText="1"/>
    </xf>
    <xf numFmtId="0" fontId="20" fillId="0" borderId="7" xfId="0" applyFont="1" applyBorder="1" applyAlignment="1">
      <alignment horizontal="center" vertical="center" wrapText="1"/>
    </xf>
    <xf numFmtId="0" fontId="23" fillId="0" borderId="7" xfId="0" applyFont="1" applyBorder="1" applyAlignment="1">
      <alignment horizontal="center" vertical="center" wrapText="1"/>
    </xf>
    <xf numFmtId="0" fontId="20" fillId="0" borderId="7" xfId="0" applyFont="1" applyBorder="1" applyAlignment="1">
      <alignment horizontal="left" vertical="center" wrapText="1"/>
    </xf>
    <xf numFmtId="0" fontId="13" fillId="0" borderId="7" xfId="0" applyFont="1" applyBorder="1" applyAlignment="1">
      <alignment horizontal="center" vertical="center" wrapText="1"/>
    </xf>
    <xf numFmtId="0" fontId="0" fillId="0" borderId="7" xfId="0" applyBorder="1" applyAlignment="1">
      <alignment horizontal="center" vertical="center" wrapText="1"/>
    </xf>
    <xf numFmtId="14" fontId="22" fillId="0" borderId="7" xfId="0" applyNumberFormat="1" applyFont="1" applyBorder="1" applyAlignment="1">
      <alignment horizontal="center" vertical="center" wrapText="1"/>
    </xf>
    <xf numFmtId="0" fontId="22" fillId="0" borderId="7" xfId="0" applyFont="1" applyBorder="1" applyAlignment="1">
      <alignment horizontal="center" vertical="center" wrapText="1"/>
    </xf>
    <xf numFmtId="0" fontId="12" fillId="0" borderId="6" xfId="0" applyFont="1" applyBorder="1" applyAlignment="1">
      <alignment horizontal="center" vertical="center" wrapText="1"/>
    </xf>
    <xf numFmtId="0" fontId="20" fillId="0" borderId="1" xfId="0" applyFont="1" applyBorder="1" applyAlignment="1">
      <alignment horizontal="left" vertical="center" wrapText="1"/>
    </xf>
    <xf numFmtId="0" fontId="37" fillId="0" borderId="10" xfId="0" applyFont="1" applyBorder="1" applyAlignment="1">
      <alignment horizontal="center" vertical="center" wrapText="1"/>
    </xf>
    <xf numFmtId="0" fontId="37" fillId="0" borderId="4" xfId="0" applyFont="1" applyBorder="1" applyAlignment="1">
      <alignment horizontal="center" vertical="center" wrapText="1"/>
    </xf>
    <xf numFmtId="0" fontId="38" fillId="0" borderId="4" xfId="0" applyFont="1" applyBorder="1" applyAlignment="1">
      <alignment horizontal="center" vertical="center" wrapText="1"/>
    </xf>
    <xf numFmtId="0" fontId="37" fillId="0" borderId="4" xfId="0" applyFont="1" applyBorder="1" applyAlignment="1">
      <alignment horizontal="left" vertical="center" wrapText="1"/>
    </xf>
    <xf numFmtId="0" fontId="39" fillId="0" borderId="4" xfId="0" applyFont="1" applyBorder="1" applyAlignment="1">
      <alignment horizontal="center" vertical="center" wrapText="1"/>
    </xf>
    <xf numFmtId="0" fontId="40" fillId="0" borderId="4" xfId="0" applyFont="1" applyBorder="1" applyAlignment="1">
      <alignment horizontal="center" vertical="center" wrapText="1"/>
    </xf>
    <xf numFmtId="14" fontId="37" fillId="0" borderId="4" xfId="0" applyNumberFormat="1" applyFont="1" applyBorder="1" applyAlignment="1">
      <alignment horizontal="center" vertical="center" wrapText="1"/>
    </xf>
    <xf numFmtId="0" fontId="37" fillId="0" borderId="19" xfId="0" applyFont="1" applyBorder="1" applyAlignment="1">
      <alignment horizontal="center" vertical="center" wrapText="1"/>
    </xf>
    <xf numFmtId="0" fontId="41" fillId="0" borderId="20" xfId="0" applyFont="1" applyBorder="1" applyAlignment="1">
      <alignment horizontal="center" vertical="center" wrapText="1"/>
    </xf>
    <xf numFmtId="0" fontId="41" fillId="0" borderId="21" xfId="0" applyFont="1" applyBorder="1" applyAlignment="1">
      <alignment horizontal="center" vertical="center" wrapText="1"/>
    </xf>
    <xf numFmtId="0" fontId="41" fillId="0" borderId="2" xfId="0" applyFont="1" applyBorder="1" applyAlignment="1">
      <alignment horizontal="center" vertical="center" wrapText="1"/>
    </xf>
    <xf numFmtId="0" fontId="15" fillId="0" borderId="20" xfId="0" applyFont="1" applyBorder="1" applyAlignment="1">
      <alignment horizontal="center" vertical="center" wrapText="1"/>
    </xf>
    <xf numFmtId="0" fontId="15" fillId="0" borderId="21" xfId="0" applyFont="1" applyBorder="1" applyAlignment="1">
      <alignment horizontal="center" vertical="center" wrapText="1"/>
    </xf>
    <xf numFmtId="0" fontId="42" fillId="0" borderId="1" xfId="0" applyFont="1" applyBorder="1" applyAlignment="1">
      <alignment horizontal="center" vertical="center" wrapText="1"/>
    </xf>
    <xf numFmtId="0" fontId="15" fillId="0" borderId="1" xfId="0" applyFont="1" applyBorder="1" applyAlignment="1">
      <alignment horizontal="center" vertical="center" wrapText="1"/>
    </xf>
    <xf numFmtId="0" fontId="41" fillId="0" borderId="29" xfId="0" applyFont="1" applyBorder="1" applyAlignment="1">
      <alignment horizontal="center" vertical="center" wrapText="1"/>
    </xf>
    <xf numFmtId="0" fontId="41" fillId="0" borderId="1" xfId="0" applyFont="1" applyBorder="1" applyAlignment="1">
      <alignment horizontal="center" vertical="center" wrapText="1"/>
    </xf>
    <xf numFmtId="0" fontId="23" fillId="0" borderId="20" xfId="0" applyFont="1" applyBorder="1" applyAlignment="1">
      <alignment horizontal="center" vertical="center"/>
    </xf>
    <xf numFmtId="0" fontId="23" fillId="0" borderId="21" xfId="0" applyFont="1" applyBorder="1" applyAlignment="1">
      <alignment horizontal="center" vertical="center"/>
    </xf>
    <xf numFmtId="0" fontId="23" fillId="0" borderId="1" xfId="0" applyFont="1" applyBorder="1" applyAlignment="1">
      <alignment horizontal="center"/>
    </xf>
    <xf numFmtId="0" fontId="41" fillId="0" borderId="1" xfId="0" applyFont="1" applyBorder="1" applyAlignment="1">
      <alignment horizontal="center" vertical="center"/>
    </xf>
    <xf numFmtId="0" fontId="23" fillId="0" borderId="1" xfId="0" applyFont="1" applyBorder="1" applyAlignment="1">
      <alignment horizontal="center" vertical="center"/>
    </xf>
    <xf numFmtId="0" fontId="41" fillId="0" borderId="20" xfId="0" applyFont="1" applyBorder="1" applyAlignment="1">
      <alignment horizontal="center" vertical="center"/>
    </xf>
    <xf numFmtId="0" fontId="41" fillId="0" borderId="21" xfId="0" applyFont="1" applyBorder="1" applyAlignment="1">
      <alignment horizontal="center" vertical="center"/>
    </xf>
    <xf numFmtId="0" fontId="23" fillId="0" borderId="20" xfId="0" applyFont="1" applyBorder="1" applyAlignment="1">
      <alignment horizontal="center" vertical="center" wrapText="1"/>
    </xf>
    <xf numFmtId="0" fontId="23" fillId="0" borderId="21" xfId="0" applyFont="1" applyBorder="1" applyAlignment="1">
      <alignment horizontal="center" vertical="center" wrapText="1"/>
    </xf>
    <xf numFmtId="0" fontId="43" fillId="0" borderId="20" xfId="0" applyFont="1" applyBorder="1" applyAlignment="1">
      <alignment horizontal="center" vertical="center"/>
    </xf>
    <xf numFmtId="0" fontId="43" fillId="0" borderId="21" xfId="0" applyFont="1" applyBorder="1" applyAlignment="1">
      <alignment horizontal="center" vertical="center"/>
    </xf>
    <xf numFmtId="0" fontId="45" fillId="7" borderId="20" xfId="0" applyFont="1" applyFill="1" applyBorder="1" applyAlignment="1">
      <alignment horizontal="center" vertical="center"/>
    </xf>
    <xf numFmtId="0" fontId="45" fillId="7" borderId="21" xfId="0" applyFont="1" applyFill="1" applyBorder="1" applyAlignment="1">
      <alignment horizontal="center" vertical="center"/>
    </xf>
    <xf numFmtId="0" fontId="45" fillId="0" borderId="20" xfId="0" applyFont="1" applyBorder="1" applyAlignment="1">
      <alignment horizontal="center" vertical="center"/>
    </xf>
    <xf numFmtId="0" fontId="45" fillId="0" borderId="21" xfId="0" applyFont="1" applyBorder="1" applyAlignment="1">
      <alignment horizontal="center" vertical="center"/>
    </xf>
    <xf numFmtId="0" fontId="43" fillId="0" borderId="1" xfId="0" applyFont="1" applyBorder="1" applyAlignment="1">
      <alignment horizontal="center" vertical="center" wrapText="1"/>
    </xf>
    <xf numFmtId="0" fontId="44" fillId="7" borderId="1" xfId="0" applyFont="1" applyFill="1" applyBorder="1" applyAlignment="1">
      <alignment horizontal="center" vertical="center"/>
    </xf>
    <xf numFmtId="0" fontId="44" fillId="0" borderId="1" xfId="0" applyFont="1" applyBorder="1" applyAlignment="1">
      <alignment horizontal="center" vertical="center"/>
    </xf>
    <xf numFmtId="0" fontId="45" fillId="8" borderId="20" xfId="0" applyFont="1" applyFill="1" applyBorder="1" applyAlignment="1">
      <alignment horizontal="center" vertical="center"/>
    </xf>
    <xf numFmtId="0" fontId="45" fillId="8" borderId="21" xfId="0" applyFont="1" applyFill="1" applyBorder="1" applyAlignment="1">
      <alignment horizontal="center" vertical="center"/>
    </xf>
    <xf numFmtId="0" fontId="43" fillId="0" borderId="1" xfId="0" applyFont="1" applyBorder="1" applyAlignment="1">
      <alignment horizontal="center" vertical="center"/>
    </xf>
    <xf numFmtId="0" fontId="45" fillId="7" borderId="1" xfId="0" applyFont="1" applyFill="1" applyBorder="1" applyAlignment="1">
      <alignment horizontal="center" vertical="center"/>
    </xf>
    <xf numFmtId="0" fontId="45" fillId="0" borderId="1" xfId="0" applyFont="1" applyBorder="1" applyAlignment="1">
      <alignment horizontal="center" vertical="center"/>
    </xf>
    <xf numFmtId="0" fontId="42" fillId="0" borderId="1" xfId="0" applyFont="1" applyBorder="1"/>
    <xf numFmtId="1" fontId="0" fillId="0" borderId="1" xfId="0" applyNumberFormat="1" applyBorder="1" applyAlignment="1">
      <alignment horizontal="center" vertical="center" wrapText="1"/>
    </xf>
    <xf numFmtId="1" fontId="47" fillId="0" borderId="1" xfId="0" applyNumberFormat="1" applyFont="1" applyBorder="1"/>
    <xf numFmtId="1" fontId="0" fillId="0" borderId="20" xfId="0" applyNumberFormat="1" applyBorder="1" applyAlignment="1">
      <alignment horizontal="center" vertical="center" wrapText="1"/>
    </xf>
    <xf numFmtId="1" fontId="0" fillId="0" borderId="21" xfId="0" applyNumberFormat="1" applyBorder="1" applyAlignment="1">
      <alignment horizontal="center" vertical="center" wrapText="1"/>
    </xf>
    <xf numFmtId="0" fontId="48" fillId="0" borderId="1" xfId="0" applyFont="1" applyBorder="1" applyAlignment="1">
      <alignment horizontal="center" vertical="center" wrapText="1"/>
    </xf>
    <xf numFmtId="1" fontId="49" fillId="0" borderId="1" xfId="0" applyNumberFormat="1" applyFont="1" applyBorder="1" applyAlignment="1">
      <alignment horizontal="center" vertical="center"/>
    </xf>
    <xf numFmtId="0" fontId="50" fillId="0" borderId="1" xfId="0" applyFont="1" applyBorder="1" applyAlignment="1">
      <alignment horizontal="center" vertical="center" wrapText="1"/>
    </xf>
    <xf numFmtId="0" fontId="47" fillId="0" borderId="1" xfId="0" applyFont="1" applyBorder="1"/>
    <xf numFmtId="0" fontId="13" fillId="0" borderId="20" xfId="0" applyFont="1" applyBorder="1" applyAlignment="1">
      <alignment horizontal="center" vertical="center" wrapText="1"/>
    </xf>
    <xf numFmtId="0" fontId="13" fillId="0" borderId="2" xfId="0" applyFont="1" applyBorder="1" applyAlignment="1">
      <alignment horizontal="center" vertical="center" wrapText="1"/>
    </xf>
    <xf numFmtId="0" fontId="13" fillId="0" borderId="1" xfId="0" applyFont="1" applyBorder="1" applyAlignment="1">
      <alignment horizontal="center" vertical="center" wrapText="1"/>
    </xf>
    <xf numFmtId="0" fontId="24" fillId="0" borderId="20" xfId="0" applyFont="1" applyBorder="1" applyAlignment="1">
      <alignment horizontal="center" vertical="center" wrapText="1"/>
    </xf>
    <xf numFmtId="0" fontId="24" fillId="0" borderId="2" xfId="0" applyFont="1" applyBorder="1" applyAlignment="1">
      <alignment horizontal="center" vertical="center" wrapText="1"/>
    </xf>
    <xf numFmtId="0" fontId="24" fillId="0" borderId="1" xfId="0" applyFont="1" applyBorder="1" applyAlignment="1">
      <alignment horizontal="center" vertical="center" wrapText="1"/>
    </xf>
    <xf numFmtId="10" fontId="24" fillId="0" borderId="1" xfId="5" applyNumberFormat="1" applyFont="1" applyBorder="1" applyAlignment="1">
      <alignment horizontal="center" vertical="center" wrapText="1"/>
    </xf>
    <xf numFmtId="10" fontId="0" fillId="0" borderId="1" xfId="5" applyNumberFormat="1" applyFont="1" applyBorder="1" applyAlignment="1">
      <alignment horizontal="center" vertical="center"/>
    </xf>
    <xf numFmtId="0" fontId="7" fillId="0" borderId="20" xfId="0" applyFont="1" applyBorder="1" applyAlignment="1">
      <alignment horizontal="left" vertical="center" wrapText="1"/>
    </xf>
    <xf numFmtId="0" fontId="7" fillId="0" borderId="2" xfId="0" applyFont="1" applyBorder="1" applyAlignment="1">
      <alignment horizontal="left" vertical="center" wrapText="1"/>
    </xf>
    <xf numFmtId="0" fontId="7" fillId="0" borderId="1" xfId="0" applyFont="1" applyBorder="1" applyAlignment="1">
      <alignment horizontal="left" vertical="center" wrapText="1"/>
    </xf>
    <xf numFmtId="0" fontId="13" fillId="0" borderId="1" xfId="0" applyFont="1" applyBorder="1" applyAlignment="1">
      <alignment horizontal="left" vertical="center" wrapText="1"/>
    </xf>
    <xf numFmtId="0" fontId="24" fillId="0" borderId="1" xfId="0" applyFont="1" applyFill="1" applyBorder="1" applyAlignment="1">
      <alignment horizontal="center" vertical="center" wrapText="1"/>
    </xf>
    <xf numFmtId="0" fontId="24" fillId="0" borderId="20" xfId="0" applyFont="1" applyFill="1" applyBorder="1" applyAlignment="1">
      <alignment horizontal="center" vertical="center" wrapText="1"/>
    </xf>
    <xf numFmtId="0" fontId="21" fillId="0" borderId="20" xfId="0" applyFont="1" applyBorder="1" applyAlignment="1">
      <alignment horizontal="center" vertical="center" wrapText="1"/>
    </xf>
    <xf numFmtId="0" fontId="21" fillId="0" borderId="2" xfId="0" applyFont="1" applyBorder="1" applyAlignment="1">
      <alignment horizontal="center" vertical="center" wrapText="1"/>
    </xf>
    <xf numFmtId="0" fontId="24" fillId="0" borderId="1" xfId="0" applyFont="1" applyBorder="1" applyAlignment="1">
      <alignment horizontal="left" vertical="center" wrapText="1"/>
    </xf>
    <xf numFmtId="10" fontId="24" fillId="0" borderId="1" xfId="5" applyNumberFormat="1" applyFont="1" applyFill="1" applyBorder="1" applyAlignment="1">
      <alignment horizontal="center" vertical="center" wrapText="1"/>
    </xf>
    <xf numFmtId="0" fontId="24" fillId="0" borderId="24" xfId="0" applyFont="1" applyFill="1" applyBorder="1" applyAlignment="1">
      <alignment horizontal="left" vertical="center" wrapText="1"/>
    </xf>
    <xf numFmtId="0" fontId="24" fillId="0" borderId="25" xfId="0" applyFont="1" applyFill="1" applyBorder="1" applyAlignment="1">
      <alignment horizontal="left" vertical="center" wrapText="1"/>
    </xf>
    <xf numFmtId="0" fontId="24" fillId="0" borderId="1" xfId="0" applyFont="1" applyFill="1" applyBorder="1" applyAlignment="1">
      <alignment horizontal="left" vertical="center" wrapText="1"/>
    </xf>
    <xf numFmtId="0" fontId="24" fillId="0" borderId="20" xfId="0" applyFont="1" applyFill="1" applyBorder="1" applyAlignment="1">
      <alignment horizontal="left" vertical="center" wrapText="1"/>
    </xf>
    <xf numFmtId="10" fontId="24" fillId="0" borderId="20" xfId="0" applyNumberFormat="1" applyFont="1" applyBorder="1" applyAlignment="1">
      <alignment horizontal="center" vertical="center" wrapText="1"/>
    </xf>
    <xf numFmtId="10" fontId="24" fillId="0" borderId="2" xfId="0" applyNumberFormat="1" applyFont="1" applyBorder="1" applyAlignment="1">
      <alignment horizontal="center" vertical="center" wrapText="1"/>
    </xf>
    <xf numFmtId="0" fontId="24" fillId="0" borderId="20" xfId="0" applyFont="1" applyBorder="1" applyAlignment="1">
      <alignment horizontal="left" vertical="center" wrapText="1"/>
    </xf>
    <xf numFmtId="0" fontId="24" fillId="0" borderId="2" xfId="0" applyFont="1" applyBorder="1" applyAlignment="1">
      <alignment horizontal="left" vertical="center" wrapText="1"/>
    </xf>
    <xf numFmtId="0" fontId="21" fillId="0" borderId="23" xfId="0" applyFont="1" applyBorder="1" applyAlignment="1">
      <alignment horizontal="center" vertical="center" wrapText="1"/>
    </xf>
    <xf numFmtId="0" fontId="21" fillId="0" borderId="25" xfId="0" applyFont="1" applyBorder="1" applyAlignment="1">
      <alignment horizontal="center" vertical="center" wrapText="1"/>
    </xf>
    <xf numFmtId="0" fontId="21" fillId="0" borderId="3" xfId="0" applyFont="1" applyBorder="1" applyAlignment="1">
      <alignment horizontal="center" vertical="center" wrapText="1"/>
    </xf>
    <xf numFmtId="0" fontId="13" fillId="0" borderId="20" xfId="0" applyFont="1" applyFill="1" applyBorder="1" applyAlignment="1">
      <alignment horizontal="center" vertical="center" wrapText="1"/>
    </xf>
    <xf numFmtId="0" fontId="13" fillId="0" borderId="2" xfId="0" applyFont="1" applyFill="1" applyBorder="1" applyAlignment="1">
      <alignment horizontal="center" vertical="center" wrapText="1"/>
    </xf>
    <xf numFmtId="0" fontId="24" fillId="0" borderId="2" xfId="0" applyFont="1" applyFill="1" applyBorder="1" applyAlignment="1">
      <alignment horizontal="left" vertical="center" wrapText="1"/>
    </xf>
    <xf numFmtId="0" fontId="24" fillId="0" borderId="2" xfId="0" applyFont="1" applyFill="1" applyBorder="1" applyAlignment="1">
      <alignment horizontal="center" vertical="center" wrapText="1"/>
    </xf>
    <xf numFmtId="10" fontId="24" fillId="0" borderId="20" xfId="0" applyNumberFormat="1" applyFont="1" applyFill="1" applyBorder="1" applyAlignment="1">
      <alignment horizontal="center" vertical="center" wrapText="1"/>
    </xf>
    <xf numFmtId="10" fontId="24" fillId="0" borderId="2" xfId="0" applyNumberFormat="1" applyFont="1" applyFill="1" applyBorder="1" applyAlignment="1">
      <alignment horizontal="center" vertical="center" wrapText="1"/>
    </xf>
    <xf numFmtId="10" fontId="24" fillId="0" borderId="20" xfId="5" applyNumberFormat="1" applyFont="1" applyBorder="1" applyAlignment="1">
      <alignment horizontal="center" vertical="center" wrapText="1"/>
    </xf>
    <xf numFmtId="10" fontId="24" fillId="0" borderId="2" xfId="5" applyNumberFormat="1" applyFont="1" applyBorder="1" applyAlignment="1">
      <alignment horizontal="center" vertical="center" wrapText="1"/>
    </xf>
    <xf numFmtId="0" fontId="13" fillId="0" borderId="23" xfId="0" applyFont="1" applyBorder="1" applyAlignment="1">
      <alignment horizontal="justify" vertical="center" wrapText="1"/>
    </xf>
    <xf numFmtId="0" fontId="13" fillId="0" borderId="25" xfId="0" applyFont="1" applyBorder="1" applyAlignment="1">
      <alignment horizontal="justify" vertical="center" wrapText="1"/>
    </xf>
    <xf numFmtId="0" fontId="13" fillId="0" borderId="3" xfId="0" applyFont="1" applyBorder="1" applyAlignment="1">
      <alignment horizontal="justify" vertical="center" wrapText="1"/>
    </xf>
    <xf numFmtId="0" fontId="13" fillId="0" borderId="30" xfId="0" applyFont="1" applyBorder="1" applyAlignment="1">
      <alignment horizontal="justify" vertical="center" wrapText="1"/>
    </xf>
    <xf numFmtId="0" fontId="13" fillId="0" borderId="31" xfId="0" applyFont="1" applyBorder="1" applyAlignment="1">
      <alignment horizontal="justify" vertical="center" wrapText="1"/>
    </xf>
    <xf numFmtId="0" fontId="13" fillId="0" borderId="32" xfId="0" applyFont="1" applyBorder="1" applyAlignment="1">
      <alignment horizontal="justify" vertical="center" wrapText="1"/>
    </xf>
    <xf numFmtId="0" fontId="13" fillId="0" borderId="20" xfId="0" applyFont="1" applyBorder="1" applyAlignment="1">
      <alignment horizontal="left" vertical="center" wrapText="1"/>
    </xf>
    <xf numFmtId="0" fontId="13" fillId="0" borderId="2" xfId="0" applyFont="1" applyBorder="1" applyAlignment="1">
      <alignment horizontal="left" vertical="center" wrapText="1"/>
    </xf>
    <xf numFmtId="0" fontId="21" fillId="0" borderId="21" xfId="0" applyFont="1" applyBorder="1" applyAlignment="1">
      <alignment horizontal="center" vertical="center" wrapText="1"/>
    </xf>
    <xf numFmtId="0" fontId="7" fillId="0" borderId="20" xfId="0" applyFont="1" applyFill="1" applyBorder="1" applyAlignment="1">
      <alignment horizontal="left" vertical="center" wrapText="1"/>
    </xf>
    <xf numFmtId="0" fontId="7" fillId="0" borderId="2" xfId="0" applyFont="1" applyFill="1" applyBorder="1" applyAlignment="1">
      <alignment horizontal="left" vertical="center" wrapText="1"/>
    </xf>
    <xf numFmtId="0" fontId="21" fillId="0" borderId="20" xfId="0" applyFont="1" applyFill="1" applyBorder="1" applyAlignment="1">
      <alignment horizontal="center" vertical="center" wrapText="1"/>
    </xf>
    <xf numFmtId="0" fontId="21" fillId="0" borderId="21" xfId="0" applyFont="1" applyFill="1" applyBorder="1" applyAlignment="1">
      <alignment horizontal="center" vertical="center" wrapText="1"/>
    </xf>
    <xf numFmtId="0" fontId="7" fillId="0" borderId="20" xfId="0" applyNumberFormat="1" applyFont="1" applyBorder="1" applyAlignment="1">
      <alignment horizontal="center" vertical="center" wrapText="1"/>
    </xf>
    <xf numFmtId="0" fontId="7" fillId="0" borderId="2" xfId="0" applyNumberFormat="1" applyFont="1" applyBorder="1" applyAlignment="1">
      <alignment horizontal="center" vertical="center" wrapText="1"/>
    </xf>
    <xf numFmtId="49" fontId="4" fillId="0" borderId="1" xfId="2" applyBorder="1" applyAlignment="1" applyProtection="1">
      <alignment horizontal="left" vertical="center" wrapText="1"/>
    </xf>
    <xf numFmtId="0" fontId="3" fillId="2" borderId="1" xfId="1" applyBorder="1" applyProtection="1">
      <alignment horizontal="center" vertical="center"/>
    </xf>
  </cellXfs>
  <cellStyles count="7">
    <cellStyle name="BodyStyle" xfId="2" xr:uid="{00000000-0005-0000-0000-000000000000}"/>
    <cellStyle name="HeaderStyle" xfId="1" xr:uid="{00000000-0005-0000-0000-000001000000}"/>
    <cellStyle name="Moneda 2" xfId="6" xr:uid="{AD583D6E-AB22-4D93-B051-EA5F8D988113}"/>
    <cellStyle name="Normal" xfId="0" builtinId="0"/>
    <cellStyle name="Normal 2" xfId="4" xr:uid="{00000000-0005-0000-0000-000003000000}"/>
    <cellStyle name="Numeric" xfId="3" xr:uid="{00000000-0005-0000-0000-000004000000}"/>
    <cellStyle name="Porcentaje" xfId="5"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374954</xdr:colOff>
      <xdr:row>0</xdr:row>
      <xdr:rowOff>43848</xdr:rowOff>
    </xdr:from>
    <xdr:to>
      <xdr:col>1</xdr:col>
      <xdr:colOff>1269412</xdr:colOff>
      <xdr:row>1</xdr:row>
      <xdr:rowOff>560917</xdr:rowOff>
    </xdr:to>
    <xdr:pic>
      <xdr:nvPicPr>
        <xdr:cNvPr id="2" name="Imagen 1">
          <a:extLst>
            <a:ext uri="{FF2B5EF4-FFF2-40B4-BE49-F238E27FC236}">
              <a16:creationId xmlns:a16="http://schemas.microsoft.com/office/drawing/2014/main" id="{19838FE1-C5EA-43C4-BC25-2F04FDB2E55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54454" y="43848"/>
          <a:ext cx="926208" cy="8663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X64"/>
  <sheetViews>
    <sheetView topLeftCell="A55" zoomScale="80" zoomScaleNormal="80" workbookViewId="0">
      <selection activeCell="B56" sqref="B56:H56"/>
    </sheetView>
  </sheetViews>
  <sheetFormatPr baseColWidth="10" defaultColWidth="10.88671875" defaultRowHeight="15.6" x14ac:dyDescent="0.3"/>
  <cols>
    <col min="1" max="1" width="26.6640625" style="28" customWidth="1"/>
    <col min="2" max="2" width="10.88671875" style="5"/>
    <col min="3" max="3" width="28.5546875" style="5" customWidth="1"/>
    <col min="4" max="4" width="21.5546875" style="5" customWidth="1"/>
    <col min="5" max="5" width="19.33203125" style="5" customWidth="1"/>
    <col min="6" max="6" width="27.5546875" style="5" customWidth="1"/>
    <col min="7" max="7" width="17.109375" style="5" customWidth="1"/>
    <col min="8" max="8" width="27.44140625" style="5" customWidth="1"/>
    <col min="9" max="9" width="15.77734375" style="5" customWidth="1"/>
    <col min="10" max="10" width="17.77734375" style="5" customWidth="1"/>
    <col min="11" max="11" width="19.33203125" style="5" customWidth="1"/>
    <col min="12" max="12" width="25.44140625" style="5" customWidth="1"/>
    <col min="13" max="13" width="20.6640625" style="5" customWidth="1"/>
    <col min="14" max="15" width="10.88671875" style="5"/>
    <col min="16" max="16" width="16.6640625" style="5" customWidth="1"/>
    <col min="17" max="17" width="20.5546875" style="5" customWidth="1"/>
    <col min="18" max="18" width="18.6640625" style="5" customWidth="1"/>
    <col min="19" max="19" width="22.88671875" style="5" customWidth="1"/>
    <col min="20" max="20" width="22.21875" style="5" customWidth="1"/>
    <col min="21" max="21" width="25.5546875" style="5" customWidth="1"/>
    <col min="22" max="22" width="21.109375" style="5" customWidth="1"/>
    <col min="23" max="23" width="19.109375" style="5" customWidth="1"/>
    <col min="24" max="24" width="17.44140625" style="5" customWidth="1"/>
    <col min="25" max="25" width="16.5546875" style="5" customWidth="1"/>
    <col min="26" max="26" width="16.44140625" style="5" customWidth="1"/>
    <col min="27" max="27" width="28.6640625" style="5" customWidth="1"/>
    <col min="28" max="28" width="19.5546875" style="5" customWidth="1"/>
    <col min="29" max="29" width="21.109375" style="5" customWidth="1"/>
    <col min="30" max="30" width="21.6640625" style="5" customWidth="1"/>
    <col min="31" max="31" width="25.5546875" style="5" customWidth="1"/>
    <col min="32" max="32" width="22.33203125" style="5" customWidth="1"/>
    <col min="33" max="33" width="29.77734375" style="5" customWidth="1"/>
    <col min="34" max="34" width="18.6640625" style="5" customWidth="1"/>
    <col min="35" max="35" width="18.33203125" style="5" customWidth="1"/>
    <col min="36" max="36" width="22.33203125" style="5" customWidth="1"/>
    <col min="37" max="16384" width="10.88671875" style="5"/>
  </cols>
  <sheetData>
    <row r="1" spans="1:50" ht="54.75" customHeight="1" x14ac:dyDescent="0.3">
      <c r="A1" s="173" t="s">
        <v>155</v>
      </c>
      <c r="B1" s="173"/>
      <c r="C1" s="173"/>
      <c r="D1" s="173"/>
      <c r="E1" s="173"/>
      <c r="F1" s="173"/>
      <c r="G1" s="173"/>
      <c r="H1" s="173"/>
    </row>
    <row r="2" spans="1:50" ht="21" x14ac:dyDescent="0.3">
      <c r="A2" s="25"/>
      <c r="B2" s="23"/>
      <c r="C2" s="23"/>
      <c r="D2" s="23"/>
      <c r="E2" s="23"/>
      <c r="F2" s="23"/>
      <c r="G2" s="23"/>
      <c r="H2" s="23"/>
    </row>
    <row r="3" spans="1:50" ht="33" customHeight="1" x14ac:dyDescent="0.3">
      <c r="A3" s="174" t="s">
        <v>66</v>
      </c>
      <c r="B3" s="174"/>
      <c r="C3" s="174"/>
      <c r="D3" s="174"/>
      <c r="E3" s="174"/>
      <c r="F3" s="174"/>
      <c r="G3" s="174"/>
      <c r="H3" s="174"/>
      <c r="I3" s="10"/>
      <c r="J3" s="10"/>
      <c r="K3" s="10"/>
      <c r="L3" s="10"/>
      <c r="M3" s="10"/>
      <c r="N3" s="10"/>
      <c r="O3" s="10"/>
      <c r="P3" s="10"/>
      <c r="Q3" s="10"/>
      <c r="R3" s="10"/>
      <c r="S3" s="10"/>
      <c r="T3" s="10"/>
      <c r="U3" s="10"/>
      <c r="V3" s="10"/>
      <c r="W3" s="10"/>
      <c r="X3" s="10"/>
      <c r="Y3" s="10"/>
      <c r="Z3" s="10"/>
      <c r="AA3" s="11"/>
      <c r="AB3" s="11"/>
      <c r="AC3" s="11"/>
      <c r="AD3" s="11"/>
      <c r="AE3" s="11"/>
      <c r="AF3" s="11"/>
      <c r="AG3" s="12"/>
      <c r="AH3" s="12"/>
      <c r="AI3" s="12"/>
      <c r="AJ3" s="12"/>
      <c r="AK3" s="12"/>
      <c r="AL3" s="12"/>
      <c r="AM3" s="12"/>
      <c r="AN3" s="12"/>
      <c r="AO3" s="12"/>
      <c r="AP3" s="12"/>
      <c r="AQ3" s="10"/>
      <c r="AR3" s="10"/>
      <c r="AS3" s="10"/>
      <c r="AT3" s="10"/>
      <c r="AU3" s="10"/>
      <c r="AV3" s="10"/>
      <c r="AW3" s="13"/>
      <c r="AX3" s="13"/>
    </row>
    <row r="4" spans="1:50" ht="48" customHeight="1" x14ac:dyDescent="0.3">
      <c r="A4" s="24" t="s">
        <v>71</v>
      </c>
      <c r="B4" s="172" t="s">
        <v>72</v>
      </c>
      <c r="C4" s="172"/>
      <c r="D4" s="172"/>
      <c r="E4" s="172"/>
      <c r="F4" s="172"/>
      <c r="G4" s="172"/>
      <c r="H4" s="172"/>
    </row>
    <row r="5" spans="1:50" ht="31.5" customHeight="1" x14ac:dyDescent="0.3">
      <c r="A5" s="14" t="s">
        <v>1</v>
      </c>
      <c r="B5" s="172" t="s">
        <v>73</v>
      </c>
      <c r="C5" s="172"/>
      <c r="D5" s="172"/>
      <c r="E5" s="172"/>
      <c r="F5" s="172"/>
      <c r="G5" s="172"/>
      <c r="H5" s="172"/>
    </row>
    <row r="6" spans="1:50" ht="40.5" customHeight="1" x14ac:dyDescent="0.3">
      <c r="A6" s="24" t="s">
        <v>2</v>
      </c>
      <c r="B6" s="172" t="s">
        <v>74</v>
      </c>
      <c r="C6" s="172"/>
      <c r="D6" s="172"/>
      <c r="E6" s="172"/>
      <c r="F6" s="172"/>
      <c r="G6" s="172"/>
      <c r="H6" s="172"/>
    </row>
    <row r="7" spans="1:50" ht="41.1" customHeight="1" x14ac:dyDescent="0.3">
      <c r="A7" s="14" t="s">
        <v>3</v>
      </c>
      <c r="B7" s="172" t="s">
        <v>75</v>
      </c>
      <c r="C7" s="172"/>
      <c r="D7" s="172"/>
      <c r="E7" s="172"/>
      <c r="F7" s="172"/>
      <c r="G7" s="172"/>
      <c r="H7" s="172"/>
    </row>
    <row r="8" spans="1:50" ht="31.2" x14ac:dyDescent="0.3">
      <c r="A8" s="14" t="s">
        <v>4</v>
      </c>
      <c r="B8" s="172" t="s">
        <v>76</v>
      </c>
      <c r="C8" s="172"/>
      <c r="D8" s="172"/>
      <c r="E8" s="172"/>
      <c r="F8" s="172"/>
      <c r="G8" s="172"/>
      <c r="H8" s="172"/>
    </row>
    <row r="9" spans="1:50" ht="31.2" x14ac:dyDescent="0.3">
      <c r="A9" s="14" t="s">
        <v>63</v>
      </c>
      <c r="B9" s="172" t="s">
        <v>77</v>
      </c>
      <c r="C9" s="172"/>
      <c r="D9" s="172"/>
      <c r="E9" s="172"/>
      <c r="F9" s="172"/>
      <c r="G9" s="172"/>
      <c r="H9" s="172"/>
    </row>
    <row r="10" spans="1:50" ht="31.2" x14ac:dyDescent="0.3">
      <c r="A10" s="24" t="s">
        <v>65</v>
      </c>
      <c r="B10" s="172" t="s">
        <v>78</v>
      </c>
      <c r="C10" s="172"/>
      <c r="D10" s="172"/>
      <c r="E10" s="172"/>
      <c r="F10" s="172"/>
      <c r="G10" s="172"/>
      <c r="H10" s="172"/>
    </row>
    <row r="11" spans="1:50" ht="31.2" x14ac:dyDescent="0.3">
      <c r="A11" s="24" t="s">
        <v>64</v>
      </c>
      <c r="B11" s="172" t="s">
        <v>79</v>
      </c>
      <c r="C11" s="172"/>
      <c r="D11" s="172"/>
      <c r="E11" s="172"/>
      <c r="F11" s="172"/>
      <c r="G11" s="172"/>
      <c r="H11" s="172"/>
    </row>
    <row r="12" spans="1:50" ht="31.2" x14ac:dyDescent="0.3">
      <c r="A12" s="24" t="s">
        <v>154</v>
      </c>
      <c r="B12" s="172" t="s">
        <v>80</v>
      </c>
      <c r="C12" s="172"/>
      <c r="D12" s="172"/>
      <c r="E12" s="172"/>
      <c r="F12" s="172"/>
      <c r="G12" s="172"/>
      <c r="H12" s="172"/>
    </row>
    <row r="13" spans="1:50" ht="58.5" customHeight="1" x14ac:dyDescent="0.3">
      <c r="A13" s="14" t="s">
        <v>81</v>
      </c>
      <c r="B13" s="172" t="s">
        <v>82</v>
      </c>
      <c r="C13" s="172"/>
      <c r="D13" s="172"/>
      <c r="E13" s="172"/>
      <c r="F13" s="172"/>
      <c r="G13" s="172"/>
      <c r="H13" s="172"/>
    </row>
    <row r="14" spans="1:50" ht="31.2" x14ac:dyDescent="0.3">
      <c r="A14" s="14" t="s">
        <v>6</v>
      </c>
      <c r="B14" s="172" t="s">
        <v>83</v>
      </c>
      <c r="C14" s="172"/>
      <c r="D14" s="172"/>
      <c r="E14" s="172"/>
      <c r="F14" s="172"/>
      <c r="G14" s="172"/>
      <c r="H14" s="172"/>
    </row>
    <row r="15" spans="1:50" ht="31.2" x14ac:dyDescent="0.3">
      <c r="A15" s="14" t="s">
        <v>7</v>
      </c>
      <c r="B15" s="172" t="s">
        <v>84</v>
      </c>
      <c r="C15" s="172"/>
      <c r="D15" s="172"/>
      <c r="E15" s="172"/>
      <c r="F15" s="172"/>
      <c r="G15" s="172"/>
      <c r="H15" s="172"/>
    </row>
    <row r="16" spans="1:50" ht="45" customHeight="1" x14ac:dyDescent="0.3">
      <c r="A16" s="14" t="s">
        <v>8</v>
      </c>
      <c r="B16" s="172" t="s">
        <v>85</v>
      </c>
      <c r="C16" s="172"/>
      <c r="D16" s="172"/>
      <c r="E16" s="172"/>
      <c r="F16" s="172"/>
      <c r="G16" s="172"/>
      <c r="H16" s="172"/>
    </row>
    <row r="17" spans="1:8" ht="31.2" x14ac:dyDescent="0.3">
      <c r="A17" s="14" t="s">
        <v>9</v>
      </c>
      <c r="B17" s="172" t="s">
        <v>86</v>
      </c>
      <c r="C17" s="172"/>
      <c r="D17" s="172"/>
      <c r="E17" s="172"/>
      <c r="F17" s="172"/>
      <c r="G17" s="172"/>
      <c r="H17" s="172"/>
    </row>
    <row r="18" spans="1:8" ht="46.8" x14ac:dyDescent="0.3">
      <c r="A18" s="24" t="s">
        <v>87</v>
      </c>
      <c r="B18" s="172" t="s">
        <v>88</v>
      </c>
      <c r="C18" s="172"/>
      <c r="D18" s="172"/>
      <c r="E18" s="172"/>
      <c r="F18" s="172"/>
      <c r="G18" s="172"/>
      <c r="H18" s="172"/>
    </row>
    <row r="19" spans="1:8" ht="60" customHeight="1" x14ac:dyDescent="0.3">
      <c r="A19" s="24" t="s">
        <v>10</v>
      </c>
      <c r="B19" s="172" t="s">
        <v>89</v>
      </c>
      <c r="C19" s="172"/>
      <c r="D19" s="172"/>
      <c r="E19" s="172"/>
      <c r="F19" s="172"/>
      <c r="G19" s="172"/>
      <c r="H19" s="172"/>
    </row>
    <row r="20" spans="1:8" ht="31.2" x14ac:dyDescent="0.3">
      <c r="A20" s="14" t="s">
        <v>11</v>
      </c>
      <c r="B20" s="172" t="s">
        <v>90</v>
      </c>
      <c r="C20" s="172"/>
      <c r="D20" s="172"/>
      <c r="E20" s="172"/>
      <c r="F20" s="172"/>
      <c r="G20" s="172"/>
      <c r="H20" s="172"/>
    </row>
    <row r="21" spans="1:8" ht="31.2" x14ac:dyDescent="0.3">
      <c r="A21" s="14" t="s">
        <v>152</v>
      </c>
      <c r="B21" s="172" t="s">
        <v>91</v>
      </c>
      <c r="C21" s="172"/>
      <c r="D21" s="172"/>
      <c r="E21" s="172"/>
      <c r="F21" s="172"/>
      <c r="G21" s="172"/>
      <c r="H21" s="172"/>
    </row>
    <row r="22" spans="1:8" ht="31.2" x14ac:dyDescent="0.3">
      <c r="A22" s="14" t="s">
        <v>153</v>
      </c>
      <c r="B22" s="172" t="s">
        <v>92</v>
      </c>
      <c r="C22" s="172"/>
      <c r="D22" s="172"/>
      <c r="E22" s="172"/>
      <c r="F22" s="172"/>
      <c r="G22" s="172"/>
      <c r="H22" s="172"/>
    </row>
    <row r="23" spans="1:8" x14ac:dyDescent="0.3">
      <c r="A23" s="175"/>
      <c r="B23" s="176"/>
      <c r="C23" s="176"/>
      <c r="D23" s="176"/>
      <c r="E23" s="176"/>
      <c r="F23" s="176"/>
      <c r="G23" s="176"/>
      <c r="H23" s="176"/>
    </row>
    <row r="24" spans="1:8" ht="33" customHeight="1" x14ac:dyDescent="0.3">
      <c r="A24" s="174" t="s">
        <v>93</v>
      </c>
      <c r="B24" s="174"/>
      <c r="C24" s="174"/>
      <c r="D24" s="174"/>
      <c r="E24" s="174"/>
      <c r="F24" s="174"/>
      <c r="G24" s="174"/>
      <c r="H24" s="174"/>
    </row>
    <row r="25" spans="1:8" ht="102" customHeight="1" x14ac:dyDescent="0.3">
      <c r="A25" s="178" t="s">
        <v>94</v>
      </c>
      <c r="B25" s="178"/>
      <c r="C25" s="178"/>
      <c r="D25" s="178"/>
      <c r="E25" s="178"/>
      <c r="F25" s="178"/>
      <c r="G25" s="178"/>
      <c r="H25" s="178"/>
    </row>
    <row r="26" spans="1:8" ht="147.9" customHeight="1" x14ac:dyDescent="0.3">
      <c r="A26" s="24" t="s">
        <v>95</v>
      </c>
      <c r="B26" s="172" t="s">
        <v>96</v>
      </c>
      <c r="C26" s="172"/>
      <c r="D26" s="172"/>
      <c r="E26" s="172"/>
      <c r="F26" s="172"/>
      <c r="G26" s="172"/>
      <c r="H26" s="172"/>
    </row>
    <row r="27" spans="1:8" ht="59.4" customHeight="1" x14ac:dyDescent="0.3">
      <c r="A27" s="24" t="s">
        <v>97</v>
      </c>
      <c r="B27" s="172" t="s">
        <v>98</v>
      </c>
      <c r="C27" s="172"/>
      <c r="D27" s="172"/>
      <c r="E27" s="172"/>
      <c r="F27" s="172"/>
      <c r="G27" s="172"/>
      <c r="H27" s="172"/>
    </row>
    <row r="28" spans="1:8" ht="42" customHeight="1" x14ac:dyDescent="0.3">
      <c r="A28" s="24" t="s">
        <v>99</v>
      </c>
      <c r="B28" s="172" t="s">
        <v>100</v>
      </c>
      <c r="C28" s="172"/>
      <c r="D28" s="172"/>
      <c r="E28" s="172"/>
      <c r="F28" s="172"/>
      <c r="G28" s="172"/>
      <c r="H28" s="172"/>
    </row>
    <row r="29" spans="1:8" ht="28.5" customHeight="1" x14ac:dyDescent="0.3">
      <c r="A29" s="24" t="s">
        <v>101</v>
      </c>
      <c r="B29" s="172" t="s">
        <v>102</v>
      </c>
      <c r="C29" s="172"/>
      <c r="D29" s="172"/>
      <c r="E29" s="172"/>
      <c r="F29" s="172"/>
      <c r="G29" s="172"/>
      <c r="H29" s="172"/>
    </row>
    <row r="30" spans="1:8" x14ac:dyDescent="0.3">
      <c r="A30" s="177"/>
      <c r="B30" s="177"/>
      <c r="C30" s="177"/>
      <c r="D30" s="177"/>
      <c r="E30" s="177"/>
      <c r="F30" s="177"/>
      <c r="G30" s="177"/>
      <c r="H30" s="177"/>
    </row>
    <row r="31" spans="1:8" ht="33" customHeight="1" x14ac:dyDescent="0.3">
      <c r="A31" s="174" t="s">
        <v>103</v>
      </c>
      <c r="B31" s="174"/>
      <c r="C31" s="174"/>
      <c r="D31" s="174"/>
      <c r="E31" s="174"/>
      <c r="F31" s="174"/>
      <c r="G31" s="174"/>
      <c r="H31" s="174"/>
    </row>
    <row r="32" spans="1:8" ht="42" customHeight="1" x14ac:dyDescent="0.3">
      <c r="A32" s="14" t="s">
        <v>12</v>
      </c>
      <c r="B32" s="185" t="s">
        <v>104</v>
      </c>
      <c r="C32" s="186"/>
      <c r="D32" s="186"/>
      <c r="E32" s="186"/>
      <c r="F32" s="186"/>
      <c r="G32" s="186"/>
      <c r="H32" s="187"/>
    </row>
    <row r="33" spans="1:8" ht="43.5" customHeight="1" x14ac:dyDescent="0.3">
      <c r="A33" s="14" t="s">
        <v>13</v>
      </c>
      <c r="B33" s="185" t="s">
        <v>105</v>
      </c>
      <c r="C33" s="186"/>
      <c r="D33" s="186"/>
      <c r="E33" s="186"/>
      <c r="F33" s="186"/>
      <c r="G33" s="186"/>
      <c r="H33" s="187"/>
    </row>
    <row r="34" spans="1:8" ht="40.5" customHeight="1" x14ac:dyDescent="0.3">
      <c r="A34" s="14" t="s">
        <v>14</v>
      </c>
      <c r="B34" s="185" t="s">
        <v>106</v>
      </c>
      <c r="C34" s="186"/>
      <c r="D34" s="186"/>
      <c r="E34" s="186"/>
      <c r="F34" s="186"/>
      <c r="G34" s="186"/>
      <c r="H34" s="187"/>
    </row>
    <row r="35" spans="1:8" ht="75.75" customHeight="1" x14ac:dyDescent="0.3">
      <c r="A35" s="26" t="s">
        <v>107</v>
      </c>
      <c r="B35" s="182" t="s">
        <v>108</v>
      </c>
      <c r="C35" s="183"/>
      <c r="D35" s="183"/>
      <c r="E35" s="183"/>
      <c r="F35" s="183"/>
      <c r="G35" s="183"/>
      <c r="H35" s="184"/>
    </row>
    <row r="36" spans="1:8" ht="27.6" customHeight="1" x14ac:dyDescent="0.3">
      <c r="A36" s="26" t="s">
        <v>15</v>
      </c>
      <c r="B36" s="196" t="s">
        <v>109</v>
      </c>
      <c r="C36" s="197"/>
      <c r="D36" s="197"/>
      <c r="E36" s="197"/>
      <c r="F36" s="197"/>
      <c r="G36" s="197"/>
      <c r="H36" s="198"/>
    </row>
    <row r="37" spans="1:8" ht="47.4" customHeight="1" x14ac:dyDescent="0.3">
      <c r="A37" s="26" t="s">
        <v>135</v>
      </c>
      <c r="B37" s="196" t="s">
        <v>110</v>
      </c>
      <c r="C37" s="197"/>
      <c r="D37" s="197"/>
      <c r="E37" s="197"/>
      <c r="F37" s="197"/>
      <c r="G37" s="197"/>
      <c r="H37" s="198"/>
    </row>
    <row r="38" spans="1:8" ht="57.6" customHeight="1" x14ac:dyDescent="0.3">
      <c r="A38" s="26" t="s">
        <v>68</v>
      </c>
      <c r="B38" s="196" t="s">
        <v>111</v>
      </c>
      <c r="C38" s="197"/>
      <c r="D38" s="197"/>
      <c r="E38" s="197"/>
      <c r="F38" s="197"/>
      <c r="G38" s="197"/>
      <c r="H38" s="198"/>
    </row>
    <row r="39" spans="1:8" ht="45.75" customHeight="1" x14ac:dyDescent="0.3">
      <c r="A39" s="27" t="s">
        <v>16</v>
      </c>
      <c r="B39" s="196" t="s">
        <v>112</v>
      </c>
      <c r="C39" s="197"/>
      <c r="D39" s="197"/>
      <c r="E39" s="197"/>
      <c r="F39" s="197"/>
      <c r="G39" s="197"/>
      <c r="H39" s="198"/>
    </row>
    <row r="40" spans="1:8" ht="39.75" customHeight="1" x14ac:dyDescent="0.3">
      <c r="A40" s="27" t="s">
        <v>17</v>
      </c>
      <c r="B40" s="196" t="s">
        <v>113</v>
      </c>
      <c r="C40" s="197"/>
      <c r="D40" s="197"/>
      <c r="E40" s="197"/>
      <c r="F40" s="197"/>
      <c r="G40" s="197"/>
      <c r="H40" s="198"/>
    </row>
    <row r="41" spans="1:8" ht="41.4" customHeight="1" x14ac:dyDescent="0.3">
      <c r="A41" s="15" t="s">
        <v>18</v>
      </c>
      <c r="B41" s="188" t="s">
        <v>114</v>
      </c>
      <c r="C41" s="189"/>
      <c r="D41" s="189"/>
      <c r="E41" s="189"/>
      <c r="F41" s="189"/>
      <c r="G41" s="189"/>
      <c r="H41" s="190"/>
    </row>
    <row r="43" spans="1:8" ht="33" customHeight="1" x14ac:dyDescent="0.3">
      <c r="A43" s="192" t="s">
        <v>67</v>
      </c>
      <c r="B43" s="192"/>
      <c r="C43" s="192"/>
      <c r="D43" s="192"/>
      <c r="E43" s="192"/>
      <c r="F43" s="192"/>
      <c r="G43" s="192"/>
      <c r="H43" s="192"/>
    </row>
    <row r="44" spans="1:8" ht="39.9" customHeight="1" x14ac:dyDescent="0.3">
      <c r="A44" s="15" t="s">
        <v>19</v>
      </c>
      <c r="B44" s="188" t="s">
        <v>115</v>
      </c>
      <c r="C44" s="189"/>
      <c r="D44" s="189"/>
      <c r="E44" s="189"/>
      <c r="F44" s="189"/>
      <c r="G44" s="189"/>
      <c r="H44" s="190"/>
    </row>
    <row r="45" spans="1:8" ht="39.9" customHeight="1" x14ac:dyDescent="0.3">
      <c r="A45" s="15" t="s">
        <v>20</v>
      </c>
      <c r="B45" s="188" t="s">
        <v>116</v>
      </c>
      <c r="C45" s="189"/>
      <c r="D45" s="189"/>
      <c r="E45" s="189"/>
      <c r="F45" s="189"/>
      <c r="G45" s="189"/>
      <c r="H45" s="190"/>
    </row>
    <row r="46" spans="1:8" ht="39.9" customHeight="1" x14ac:dyDescent="0.3">
      <c r="A46" s="15" t="s">
        <v>21</v>
      </c>
      <c r="B46" s="188" t="s">
        <v>117</v>
      </c>
      <c r="C46" s="189"/>
      <c r="D46" s="189"/>
      <c r="E46" s="189"/>
      <c r="F46" s="189"/>
      <c r="G46" s="189"/>
      <c r="H46" s="190"/>
    </row>
    <row r="47" spans="1:8" ht="39.9" customHeight="1" x14ac:dyDescent="0.3">
      <c r="A47" s="15" t="s">
        <v>22</v>
      </c>
      <c r="B47" s="188" t="s">
        <v>118</v>
      </c>
      <c r="C47" s="189"/>
      <c r="D47" s="189"/>
      <c r="E47" s="189"/>
      <c r="F47" s="189"/>
      <c r="G47" s="189"/>
      <c r="H47" s="190"/>
    </row>
    <row r="48" spans="1:8" ht="39.9" customHeight="1" x14ac:dyDescent="0.3">
      <c r="A48" s="15" t="s">
        <v>23</v>
      </c>
      <c r="B48" s="188" t="s">
        <v>119</v>
      </c>
      <c r="C48" s="189"/>
      <c r="D48" s="189"/>
      <c r="E48" s="189"/>
      <c r="F48" s="189"/>
      <c r="G48" s="189"/>
      <c r="H48" s="190"/>
    </row>
    <row r="49" spans="1:8" x14ac:dyDescent="0.3">
      <c r="A49" s="191"/>
      <c r="B49" s="191"/>
      <c r="C49" s="191"/>
      <c r="D49" s="191"/>
      <c r="E49" s="191"/>
      <c r="F49" s="191"/>
      <c r="G49" s="191"/>
      <c r="H49" s="191"/>
    </row>
    <row r="50" spans="1:8" ht="33" customHeight="1" x14ac:dyDescent="0.3">
      <c r="A50" s="192" t="s">
        <v>0</v>
      </c>
      <c r="B50" s="192"/>
      <c r="C50" s="192"/>
      <c r="D50" s="192"/>
      <c r="E50" s="192"/>
      <c r="F50" s="192"/>
      <c r="G50" s="192"/>
      <c r="H50" s="192"/>
    </row>
    <row r="51" spans="1:8" ht="44.25" customHeight="1" x14ac:dyDescent="0.3">
      <c r="A51" s="15" t="s">
        <v>24</v>
      </c>
      <c r="B51" s="179" t="s">
        <v>120</v>
      </c>
      <c r="C51" s="180"/>
      <c r="D51" s="180"/>
      <c r="E51" s="180"/>
      <c r="F51" s="180"/>
      <c r="G51" s="180"/>
      <c r="H51" s="181"/>
    </row>
    <row r="52" spans="1:8" ht="90.9" customHeight="1" x14ac:dyDescent="0.3">
      <c r="A52" s="15" t="s">
        <v>25</v>
      </c>
      <c r="B52" s="185" t="s">
        <v>136</v>
      </c>
      <c r="C52" s="186"/>
      <c r="D52" s="186"/>
      <c r="E52" s="186"/>
      <c r="F52" s="186"/>
      <c r="G52" s="186"/>
      <c r="H52" s="187"/>
    </row>
    <row r="53" spans="1:8" ht="40.5" customHeight="1" x14ac:dyDescent="0.3">
      <c r="A53" s="15" t="s">
        <v>26</v>
      </c>
      <c r="B53" s="179" t="s">
        <v>121</v>
      </c>
      <c r="C53" s="180"/>
      <c r="D53" s="180"/>
      <c r="E53" s="180"/>
      <c r="F53" s="180"/>
      <c r="G53" s="180"/>
      <c r="H53" s="181"/>
    </row>
    <row r="54" spans="1:8" ht="32.25" customHeight="1" x14ac:dyDescent="0.3">
      <c r="A54" s="15" t="s">
        <v>27</v>
      </c>
      <c r="B54" s="179" t="s">
        <v>122</v>
      </c>
      <c r="C54" s="180"/>
      <c r="D54" s="180"/>
      <c r="E54" s="180"/>
      <c r="F54" s="180"/>
      <c r="G54" s="180"/>
      <c r="H54" s="181"/>
    </row>
    <row r="55" spans="1:8" ht="35.1" customHeight="1" x14ac:dyDescent="0.3">
      <c r="A55" s="14" t="s">
        <v>28</v>
      </c>
      <c r="B55" s="179" t="s">
        <v>123</v>
      </c>
      <c r="C55" s="180"/>
      <c r="D55" s="180"/>
      <c r="E55" s="180"/>
      <c r="F55" s="180"/>
      <c r="G55" s="180"/>
      <c r="H55" s="181"/>
    </row>
    <row r="56" spans="1:8" ht="40.5" customHeight="1" x14ac:dyDescent="0.3">
      <c r="A56" s="24" t="s">
        <v>29</v>
      </c>
      <c r="B56" s="179" t="s">
        <v>124</v>
      </c>
      <c r="C56" s="180"/>
      <c r="D56" s="180"/>
      <c r="E56" s="180"/>
      <c r="F56" s="180"/>
      <c r="G56" s="180"/>
      <c r="H56" s="181"/>
    </row>
    <row r="57" spans="1:8" ht="40.5" customHeight="1" x14ac:dyDescent="0.3">
      <c r="A57" s="24" t="s">
        <v>30</v>
      </c>
      <c r="B57" s="179" t="s">
        <v>125</v>
      </c>
      <c r="C57" s="180"/>
      <c r="D57" s="180"/>
      <c r="E57" s="180"/>
      <c r="F57" s="180"/>
      <c r="G57" s="180"/>
      <c r="H57" s="181"/>
    </row>
    <row r="58" spans="1:8" ht="35.1" customHeight="1" x14ac:dyDescent="0.3">
      <c r="A58" s="24" t="s">
        <v>31</v>
      </c>
      <c r="B58" s="179" t="s">
        <v>126</v>
      </c>
      <c r="C58" s="180"/>
      <c r="D58" s="180"/>
      <c r="E58" s="180"/>
      <c r="F58" s="180"/>
      <c r="G58" s="180"/>
      <c r="H58" s="181"/>
    </row>
    <row r="59" spans="1:8" ht="36" customHeight="1" x14ac:dyDescent="0.3">
      <c r="A59" s="24" t="s">
        <v>32</v>
      </c>
      <c r="B59" s="179" t="s">
        <v>127</v>
      </c>
      <c r="C59" s="180"/>
      <c r="D59" s="180"/>
      <c r="E59" s="180"/>
      <c r="F59" s="180"/>
      <c r="G59" s="180"/>
      <c r="H59" s="181"/>
    </row>
    <row r="60" spans="1:8" ht="54.75" customHeight="1" x14ac:dyDescent="0.3">
      <c r="A60" s="14" t="s">
        <v>128</v>
      </c>
      <c r="B60" s="179" t="s">
        <v>129</v>
      </c>
      <c r="C60" s="180"/>
      <c r="D60" s="180"/>
      <c r="E60" s="180"/>
      <c r="F60" s="180"/>
      <c r="G60" s="180"/>
      <c r="H60" s="181"/>
    </row>
    <row r="62" spans="1:8" ht="134.4" customHeight="1" x14ac:dyDescent="0.3">
      <c r="A62" s="194" t="s">
        <v>130</v>
      </c>
      <c r="B62" s="195"/>
      <c r="C62" s="195"/>
      <c r="D62" s="195"/>
      <c r="E62" s="195"/>
      <c r="F62" s="195"/>
      <c r="G62" s="195"/>
      <c r="H62" s="195"/>
    </row>
    <row r="63" spans="1:8" ht="64.5" customHeight="1" x14ac:dyDescent="0.3">
      <c r="A63" s="193" t="s">
        <v>131</v>
      </c>
      <c r="B63" s="193"/>
      <c r="C63" s="172" t="s">
        <v>132</v>
      </c>
      <c r="D63" s="172"/>
      <c r="E63" s="172"/>
      <c r="F63" s="172"/>
      <c r="G63" s="172"/>
      <c r="H63" s="172"/>
    </row>
    <row r="64" spans="1:8" ht="49.5" customHeight="1" x14ac:dyDescent="0.3">
      <c r="A64" s="193" t="s">
        <v>133</v>
      </c>
      <c r="B64" s="193"/>
      <c r="C64" s="172" t="s">
        <v>134</v>
      </c>
      <c r="D64" s="172"/>
      <c r="E64" s="172"/>
      <c r="F64" s="172"/>
      <c r="G64" s="172"/>
      <c r="H64" s="172"/>
    </row>
  </sheetData>
  <mergeCells count="63">
    <mergeCell ref="B38:H38"/>
    <mergeCell ref="B37:H37"/>
    <mergeCell ref="B36:H36"/>
    <mergeCell ref="A43:H43"/>
    <mergeCell ref="B39:H39"/>
    <mergeCell ref="B40:H40"/>
    <mergeCell ref="B41:H41"/>
    <mergeCell ref="B54:H54"/>
    <mergeCell ref="B53:H53"/>
    <mergeCell ref="B52:H52"/>
    <mergeCell ref="B51:H51"/>
    <mergeCell ref="B44:H44"/>
    <mergeCell ref="A64:B64"/>
    <mergeCell ref="C64:H64"/>
    <mergeCell ref="A62:H62"/>
    <mergeCell ref="A63:B63"/>
    <mergeCell ref="C63:H63"/>
    <mergeCell ref="B60:H60"/>
    <mergeCell ref="B35:H35"/>
    <mergeCell ref="B34:H34"/>
    <mergeCell ref="B33:H33"/>
    <mergeCell ref="B32:H32"/>
    <mergeCell ref="B59:H59"/>
    <mergeCell ref="B58:H58"/>
    <mergeCell ref="B57:H57"/>
    <mergeCell ref="B56:H56"/>
    <mergeCell ref="B45:H45"/>
    <mergeCell ref="B48:H48"/>
    <mergeCell ref="B47:H47"/>
    <mergeCell ref="B46:H46"/>
    <mergeCell ref="A49:H49"/>
    <mergeCell ref="A50:H50"/>
    <mergeCell ref="B55:H55"/>
    <mergeCell ref="A31:H31"/>
    <mergeCell ref="B28:H28"/>
    <mergeCell ref="B29:H29"/>
    <mergeCell ref="B20:H20"/>
    <mergeCell ref="B21:H21"/>
    <mergeCell ref="B22:H22"/>
    <mergeCell ref="A23:H23"/>
    <mergeCell ref="A24:H24"/>
    <mergeCell ref="A30:H30"/>
    <mergeCell ref="A25:H25"/>
    <mergeCell ref="B26:H26"/>
    <mergeCell ref="B27:H27"/>
    <mergeCell ref="B19:H19"/>
    <mergeCell ref="B8:H8"/>
    <mergeCell ref="B9:H9"/>
    <mergeCell ref="B10:H10"/>
    <mergeCell ref="B11:H11"/>
    <mergeCell ref="B12:H12"/>
    <mergeCell ref="B13:H13"/>
    <mergeCell ref="B14:H14"/>
    <mergeCell ref="B15:H15"/>
    <mergeCell ref="B16:H16"/>
    <mergeCell ref="B17:H17"/>
    <mergeCell ref="B18:H18"/>
    <mergeCell ref="B7:H7"/>
    <mergeCell ref="A1:H1"/>
    <mergeCell ref="A3:H3"/>
    <mergeCell ref="B4:H4"/>
    <mergeCell ref="B5:H5"/>
    <mergeCell ref="B6:H6"/>
  </mergeCells>
  <pageMargins left="0.7" right="0.7" top="0.75" bottom="0.75" header="0.3" footer="0.3"/>
  <pageSetup paperSize="9" orientation="portrait" horizontalDpi="360" verticalDpi="360"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Y86"/>
  <sheetViews>
    <sheetView tabSelected="1" zoomScale="55" zoomScaleNormal="55" workbookViewId="0">
      <selection activeCell="I7" sqref="I7:I8"/>
    </sheetView>
  </sheetViews>
  <sheetFormatPr baseColWidth="10" defaultColWidth="10.88671875" defaultRowHeight="14.4" x14ac:dyDescent="0.3"/>
  <cols>
    <col min="1" max="1" width="20.88671875" style="31" customWidth="1"/>
    <col min="2" max="2" width="22.21875" style="7" customWidth="1"/>
    <col min="3" max="3" width="23.5546875" style="7" customWidth="1"/>
    <col min="4" max="4" width="24.6640625" style="7" customWidth="1"/>
    <col min="5" max="5" width="23.21875" style="7" customWidth="1"/>
    <col min="6" max="6" width="26.77734375" style="7" customWidth="1"/>
    <col min="7" max="7" width="14.6640625" style="17" customWidth="1"/>
    <col min="8" max="8" width="17.6640625" style="7" customWidth="1"/>
    <col min="9" max="9" width="21.33203125" style="17" customWidth="1"/>
    <col min="10" max="10" width="16.77734375" style="8" customWidth="1"/>
    <col min="11" max="11" width="43.5546875" style="34" customWidth="1"/>
    <col min="12" max="12" width="18.6640625" style="7" customWidth="1"/>
    <col min="13" max="13" width="25.109375" style="7" customWidth="1"/>
    <col min="14" max="14" width="45.21875" style="34" customWidth="1"/>
    <col min="15" max="16" width="13.88671875" style="7" customWidth="1"/>
    <col min="17" max="17" width="20.5546875" style="7" customWidth="1"/>
    <col min="18" max="18" width="17.44140625" style="17" customWidth="1"/>
    <col min="19" max="19" width="17" style="21" customWidth="1"/>
    <col min="20" max="20" width="18.5546875" style="22" customWidth="1"/>
    <col min="21" max="22" width="18.5546875" style="37" hidden="1" customWidth="1"/>
    <col min="23" max="23" width="23.5546875" style="38" hidden="1" customWidth="1"/>
    <col min="24" max="24" width="27.5546875" style="38" hidden="1" customWidth="1"/>
    <col min="25" max="25" width="36.21875" style="20" customWidth="1"/>
    <col min="26" max="26" width="18.44140625" style="4" customWidth="1"/>
    <col min="27" max="27" width="29.33203125" style="6" customWidth="1"/>
    <col min="28" max="28" width="61.33203125" style="35" customWidth="1"/>
    <col min="29" max="29" width="20.5546875" style="18" customWidth="1"/>
    <col min="30" max="31" width="17.6640625" style="19" customWidth="1"/>
    <col min="32" max="33" width="17.6640625" style="29" customWidth="1"/>
    <col min="34" max="34" width="17.6640625" style="16" customWidth="1"/>
    <col min="35" max="35" width="17.6640625" style="17" customWidth="1"/>
    <col min="36" max="36" width="17.6640625" style="30" customWidth="1"/>
    <col min="37" max="37" width="19.77734375" style="7" customWidth="1"/>
    <col min="38" max="38" width="19.77734375" style="31" customWidth="1"/>
    <col min="39" max="40" width="19.77734375" style="36" customWidth="1"/>
    <col min="41" max="41" width="19.77734375" style="31" customWidth="1"/>
    <col min="42" max="42" width="23.44140625" style="31" customWidth="1"/>
    <col min="43" max="43" width="29.21875" style="31" customWidth="1"/>
    <col min="44" max="44" width="21.109375" style="7" customWidth="1"/>
    <col min="45" max="45" width="30.77734375" style="31" customWidth="1"/>
    <col min="46" max="46" width="28" style="31" customWidth="1"/>
    <col min="47" max="47" width="19.5546875" style="7" customWidth="1"/>
    <col min="48" max="48" width="23.109375" style="7" customWidth="1"/>
    <col min="49" max="49" width="41.5546875" style="33" customWidth="1"/>
    <col min="50" max="50" width="53" style="7" customWidth="1"/>
    <col min="51" max="51" width="60.109375" style="34" customWidth="1"/>
    <col min="52" max="16384" width="10.88671875" style="39"/>
  </cols>
  <sheetData>
    <row r="1" spans="1:51" ht="30" customHeight="1" x14ac:dyDescent="0.3">
      <c r="B1" s="238" t="s">
        <v>137</v>
      </c>
      <c r="C1" s="238"/>
      <c r="D1" s="239" t="s">
        <v>151</v>
      </c>
      <c r="E1" s="240"/>
      <c r="F1" s="240"/>
      <c r="G1" s="240"/>
      <c r="H1" s="240"/>
      <c r="I1" s="240"/>
      <c r="J1" s="241"/>
      <c r="K1" s="242"/>
      <c r="L1" s="240"/>
      <c r="M1" s="240"/>
      <c r="N1" s="242"/>
      <c r="O1" s="240"/>
      <c r="P1" s="240"/>
      <c r="Q1" s="243"/>
      <c r="R1" s="240"/>
      <c r="S1" s="240"/>
      <c r="T1" s="240"/>
      <c r="U1" s="244"/>
      <c r="V1" s="244"/>
      <c r="W1" s="243"/>
      <c r="X1" s="243"/>
      <c r="Y1" s="241"/>
      <c r="Z1" s="241"/>
      <c r="AA1" s="240"/>
      <c r="AB1" s="242"/>
      <c r="AC1" s="243"/>
      <c r="AD1" s="240"/>
      <c r="AE1" s="240"/>
      <c r="AF1" s="245"/>
      <c r="AG1" s="245"/>
      <c r="AH1" s="246"/>
      <c r="AI1" s="246"/>
      <c r="AJ1" s="246"/>
      <c r="AK1" s="241"/>
      <c r="AL1" s="241"/>
      <c r="AM1" s="240"/>
      <c r="AN1" s="241"/>
      <c r="AO1" s="241"/>
      <c r="AP1" s="241"/>
      <c r="AQ1" s="241"/>
      <c r="AR1" s="247"/>
      <c r="AS1" s="41" t="s">
        <v>138</v>
      </c>
      <c r="AW1" s="32"/>
      <c r="AX1" s="9"/>
      <c r="AY1" s="40"/>
    </row>
    <row r="2" spans="1:51" ht="51" customHeight="1" x14ac:dyDescent="0.3">
      <c r="B2" s="238"/>
      <c r="C2" s="238"/>
      <c r="D2" s="239" t="s">
        <v>139</v>
      </c>
      <c r="E2" s="240"/>
      <c r="F2" s="240"/>
      <c r="G2" s="240"/>
      <c r="H2" s="240"/>
      <c r="I2" s="240"/>
      <c r="J2" s="241"/>
      <c r="K2" s="242"/>
      <c r="L2" s="240"/>
      <c r="M2" s="240"/>
      <c r="N2" s="242"/>
      <c r="O2" s="240"/>
      <c r="P2" s="240"/>
      <c r="Q2" s="243"/>
      <c r="R2" s="240"/>
      <c r="S2" s="240"/>
      <c r="T2" s="240"/>
      <c r="U2" s="244"/>
      <c r="V2" s="244"/>
      <c r="W2" s="243"/>
      <c r="X2" s="243"/>
      <c r="Y2" s="241"/>
      <c r="Z2" s="241"/>
      <c r="AA2" s="240"/>
      <c r="AB2" s="242"/>
      <c r="AC2" s="243"/>
      <c r="AD2" s="240"/>
      <c r="AE2" s="240"/>
      <c r="AF2" s="245"/>
      <c r="AG2" s="245"/>
      <c r="AH2" s="246"/>
      <c r="AI2" s="246"/>
      <c r="AJ2" s="246"/>
      <c r="AK2" s="241"/>
      <c r="AL2" s="241"/>
      <c r="AM2" s="240"/>
      <c r="AN2" s="241"/>
      <c r="AO2" s="241"/>
      <c r="AP2" s="241"/>
      <c r="AQ2" s="241"/>
      <c r="AR2" s="247"/>
      <c r="AS2" s="41" t="s">
        <v>140</v>
      </c>
      <c r="AW2" s="32"/>
      <c r="AX2" s="9"/>
      <c r="AY2" s="40"/>
    </row>
    <row r="3" spans="1:51" ht="35.25" customHeight="1" x14ac:dyDescent="0.3">
      <c r="B3" s="238"/>
      <c r="C3" s="238"/>
      <c r="D3" s="239" t="s">
        <v>141</v>
      </c>
      <c r="E3" s="240"/>
      <c r="F3" s="240"/>
      <c r="G3" s="240"/>
      <c r="H3" s="240"/>
      <c r="I3" s="240"/>
      <c r="J3" s="241"/>
      <c r="K3" s="242"/>
      <c r="L3" s="240"/>
      <c r="M3" s="240"/>
      <c r="N3" s="242"/>
      <c r="O3" s="240"/>
      <c r="P3" s="240"/>
      <c r="Q3" s="243"/>
      <c r="R3" s="240"/>
      <c r="S3" s="240"/>
      <c r="T3" s="240"/>
      <c r="U3" s="244"/>
      <c r="V3" s="244"/>
      <c r="W3" s="243"/>
      <c r="X3" s="243"/>
      <c r="Y3" s="241"/>
      <c r="Z3" s="241"/>
      <c r="AA3" s="240"/>
      <c r="AB3" s="242"/>
      <c r="AC3" s="243"/>
      <c r="AD3" s="240"/>
      <c r="AE3" s="240"/>
      <c r="AF3" s="245"/>
      <c r="AG3" s="245"/>
      <c r="AH3" s="246"/>
      <c r="AI3" s="246"/>
      <c r="AJ3" s="246"/>
      <c r="AK3" s="241"/>
      <c r="AL3" s="241"/>
      <c r="AM3" s="240"/>
      <c r="AN3" s="241"/>
      <c r="AO3" s="241"/>
      <c r="AP3" s="241"/>
      <c r="AQ3" s="241"/>
      <c r="AR3" s="247"/>
      <c r="AS3" s="41" t="s">
        <v>142</v>
      </c>
      <c r="AW3" s="32"/>
      <c r="AX3" s="9"/>
      <c r="AY3" s="40"/>
    </row>
    <row r="4" spans="1:51" ht="71.25" customHeight="1" x14ac:dyDescent="0.3">
      <c r="B4" s="238"/>
      <c r="C4" s="238"/>
      <c r="D4" s="239" t="s">
        <v>143</v>
      </c>
      <c r="E4" s="240"/>
      <c r="F4" s="240"/>
      <c r="G4" s="240"/>
      <c r="H4" s="240"/>
      <c r="I4" s="240"/>
      <c r="J4" s="241"/>
      <c r="K4" s="242"/>
      <c r="L4" s="240"/>
      <c r="M4" s="240"/>
      <c r="N4" s="242"/>
      <c r="O4" s="240"/>
      <c r="P4" s="240"/>
      <c r="Q4" s="243"/>
      <c r="R4" s="240"/>
      <c r="S4" s="240"/>
      <c r="T4" s="240"/>
      <c r="U4" s="244"/>
      <c r="V4" s="244"/>
      <c r="W4" s="243"/>
      <c r="X4" s="243"/>
      <c r="Y4" s="241"/>
      <c r="Z4" s="241"/>
      <c r="AA4" s="240"/>
      <c r="AB4" s="242"/>
      <c r="AC4" s="243"/>
      <c r="AD4" s="240"/>
      <c r="AE4" s="240"/>
      <c r="AF4" s="245"/>
      <c r="AG4" s="245"/>
      <c r="AH4" s="246"/>
      <c r="AI4" s="246"/>
      <c r="AJ4" s="246"/>
      <c r="AK4" s="241"/>
      <c r="AL4" s="241"/>
      <c r="AM4" s="240"/>
      <c r="AN4" s="241"/>
      <c r="AO4" s="241"/>
      <c r="AP4" s="241"/>
      <c r="AQ4" s="241"/>
      <c r="AR4" s="247"/>
      <c r="AS4" s="41" t="s">
        <v>144</v>
      </c>
      <c r="AW4" s="32"/>
      <c r="AX4" s="9"/>
      <c r="AY4" s="40"/>
    </row>
    <row r="5" spans="1:51" ht="66" customHeight="1" thickBot="1" x14ac:dyDescent="0.35">
      <c r="B5" s="248" t="s">
        <v>145</v>
      </c>
      <c r="C5" s="248"/>
      <c r="D5" s="249" t="s">
        <v>157</v>
      </c>
      <c r="E5" s="250"/>
      <c r="F5" s="250"/>
      <c r="G5" s="250"/>
      <c r="H5" s="250"/>
      <c r="I5" s="250"/>
      <c r="J5" s="251"/>
      <c r="K5" s="252"/>
      <c r="L5" s="250"/>
      <c r="M5" s="250"/>
      <c r="N5" s="252"/>
      <c r="O5" s="250"/>
      <c r="P5" s="250"/>
      <c r="Q5" s="253"/>
      <c r="R5" s="250"/>
      <c r="S5" s="250"/>
      <c r="T5" s="250"/>
      <c r="U5" s="254"/>
      <c r="V5" s="254"/>
      <c r="W5" s="253"/>
      <c r="X5" s="253"/>
      <c r="Y5" s="251"/>
      <c r="Z5" s="251"/>
      <c r="AA5" s="250"/>
      <c r="AB5" s="252"/>
      <c r="AC5" s="253"/>
      <c r="AD5" s="250"/>
      <c r="AE5" s="250"/>
      <c r="AF5" s="255"/>
      <c r="AG5" s="255"/>
      <c r="AH5" s="250"/>
      <c r="AI5" s="250"/>
      <c r="AJ5" s="250"/>
      <c r="AK5" s="251"/>
      <c r="AL5" s="251"/>
      <c r="AM5" s="250"/>
      <c r="AN5" s="251"/>
      <c r="AO5" s="251"/>
      <c r="AP5" s="251"/>
      <c r="AQ5" s="251"/>
      <c r="AR5" s="256"/>
      <c r="AS5" s="42"/>
      <c r="AW5" s="32"/>
      <c r="AX5" s="9"/>
      <c r="AY5" s="40"/>
    </row>
    <row r="6" spans="1:51" ht="97.5" customHeight="1" thickBot="1" x14ac:dyDescent="0.35">
      <c r="A6" s="211" t="s">
        <v>66</v>
      </c>
      <c r="B6" s="212"/>
      <c r="C6" s="212"/>
      <c r="D6" s="212"/>
      <c r="E6" s="212"/>
      <c r="F6" s="212"/>
      <c r="G6" s="212"/>
      <c r="H6" s="212"/>
      <c r="I6" s="212"/>
      <c r="J6" s="213"/>
      <c r="K6" s="214"/>
      <c r="L6" s="212"/>
      <c r="M6" s="212"/>
      <c r="N6" s="214"/>
      <c r="O6" s="212"/>
      <c r="P6" s="212"/>
      <c r="Q6" s="215"/>
      <c r="R6" s="212"/>
      <c r="S6" s="212"/>
      <c r="T6" s="212"/>
      <c r="U6" s="216" t="s">
        <v>147</v>
      </c>
      <c r="V6" s="217"/>
      <c r="W6" s="218"/>
      <c r="X6" s="219"/>
      <c r="Y6" s="220" t="s">
        <v>149</v>
      </c>
      <c r="Z6" s="221"/>
      <c r="AA6" s="222"/>
      <c r="AB6" s="223"/>
      <c r="AC6" s="224"/>
      <c r="AD6" s="225"/>
      <c r="AE6" s="225"/>
      <c r="AF6" s="226"/>
      <c r="AG6" s="226"/>
      <c r="AH6" s="225"/>
      <c r="AI6" s="225"/>
      <c r="AJ6" s="225"/>
      <c r="AK6" s="227"/>
      <c r="AL6" s="228"/>
      <c r="AM6" s="211" t="s">
        <v>67</v>
      </c>
      <c r="AN6" s="212"/>
      <c r="AO6" s="231"/>
      <c r="AP6" s="231"/>
      <c r="AQ6" s="232"/>
      <c r="AR6" s="233" t="s">
        <v>0</v>
      </c>
      <c r="AS6" s="234"/>
      <c r="AT6" s="234"/>
      <c r="AU6" s="234"/>
      <c r="AV6" s="235"/>
      <c r="AW6" s="52"/>
      <c r="AX6" s="236" t="s">
        <v>148</v>
      </c>
      <c r="AY6" s="237"/>
    </row>
    <row r="7" spans="1:51" ht="57" customHeight="1" thickBot="1" x14ac:dyDescent="0.35">
      <c r="A7" s="199" t="s">
        <v>71</v>
      </c>
      <c r="B7" s="199" t="s">
        <v>1</v>
      </c>
      <c r="C7" s="199" t="s">
        <v>2</v>
      </c>
      <c r="D7" s="199" t="s">
        <v>146</v>
      </c>
      <c r="E7" s="199" t="s">
        <v>4</v>
      </c>
      <c r="F7" s="199" t="s">
        <v>63</v>
      </c>
      <c r="G7" s="199" t="s">
        <v>65</v>
      </c>
      <c r="H7" s="199" t="s">
        <v>64</v>
      </c>
      <c r="I7" s="199" t="s">
        <v>154</v>
      </c>
      <c r="J7" s="199" t="s">
        <v>5</v>
      </c>
      <c r="K7" s="199" t="s">
        <v>6</v>
      </c>
      <c r="L7" s="199" t="s">
        <v>7</v>
      </c>
      <c r="M7" s="203" t="s">
        <v>8</v>
      </c>
      <c r="N7" s="203" t="s">
        <v>9</v>
      </c>
      <c r="O7" s="207" t="s">
        <v>70</v>
      </c>
      <c r="P7" s="208"/>
      <c r="Q7" s="229" t="s">
        <v>10</v>
      </c>
      <c r="R7" s="203" t="s">
        <v>11</v>
      </c>
      <c r="S7" s="203" t="s">
        <v>152</v>
      </c>
      <c r="T7" s="203" t="s">
        <v>153</v>
      </c>
      <c r="U7" s="203" t="s">
        <v>95</v>
      </c>
      <c r="V7" s="203" t="s">
        <v>97</v>
      </c>
      <c r="W7" s="203" t="s">
        <v>99</v>
      </c>
      <c r="X7" s="203" t="s">
        <v>101</v>
      </c>
      <c r="Y7" s="203" t="s">
        <v>12</v>
      </c>
      <c r="Z7" s="203" t="s">
        <v>13</v>
      </c>
      <c r="AA7" s="203" t="s">
        <v>14</v>
      </c>
      <c r="AB7" s="201" t="s">
        <v>69</v>
      </c>
      <c r="AC7" s="201" t="s">
        <v>15</v>
      </c>
      <c r="AD7" s="201" t="s">
        <v>156</v>
      </c>
      <c r="AE7" s="201" t="s">
        <v>68</v>
      </c>
      <c r="AF7" s="201" t="s">
        <v>16</v>
      </c>
      <c r="AG7" s="201" t="s">
        <v>17</v>
      </c>
      <c r="AH7" s="209" t="s">
        <v>18</v>
      </c>
      <c r="AI7" s="209" t="s">
        <v>19</v>
      </c>
      <c r="AJ7" s="209" t="s">
        <v>20</v>
      </c>
      <c r="AK7" s="205" t="s">
        <v>21</v>
      </c>
      <c r="AL7" s="205" t="s">
        <v>22</v>
      </c>
      <c r="AM7" s="199" t="s">
        <v>23</v>
      </c>
      <c r="AN7" s="205" t="s">
        <v>24</v>
      </c>
      <c r="AO7" s="205" t="s">
        <v>25</v>
      </c>
      <c r="AP7" s="205" t="s">
        <v>26</v>
      </c>
      <c r="AQ7" s="205" t="s">
        <v>27</v>
      </c>
      <c r="AR7" s="199" t="s">
        <v>28</v>
      </c>
      <c r="AS7" s="199" t="s">
        <v>29</v>
      </c>
      <c r="AT7" s="199" t="s">
        <v>30</v>
      </c>
      <c r="AU7" s="199" t="s">
        <v>31</v>
      </c>
      <c r="AV7" s="199" t="s">
        <v>32</v>
      </c>
      <c r="AW7" s="199" t="s">
        <v>128</v>
      </c>
      <c r="AX7" s="199" t="s">
        <v>131</v>
      </c>
      <c r="AY7" s="199" t="s">
        <v>133</v>
      </c>
    </row>
    <row r="8" spans="1:51" ht="36.9" customHeight="1" thickBot="1" x14ac:dyDescent="0.35">
      <c r="A8" s="200"/>
      <c r="B8" s="200"/>
      <c r="C8" s="200"/>
      <c r="D8" s="200"/>
      <c r="E8" s="200"/>
      <c r="F8" s="200"/>
      <c r="G8" s="200"/>
      <c r="H8" s="200"/>
      <c r="I8" s="200"/>
      <c r="J8" s="200"/>
      <c r="K8" s="200"/>
      <c r="L8" s="200"/>
      <c r="M8" s="204"/>
      <c r="N8" s="204"/>
      <c r="O8" s="43" t="s">
        <v>33</v>
      </c>
      <c r="P8" s="43" t="s">
        <v>150</v>
      </c>
      <c r="Q8" s="230"/>
      <c r="R8" s="204"/>
      <c r="S8" s="204"/>
      <c r="T8" s="204"/>
      <c r="U8" s="204"/>
      <c r="V8" s="204"/>
      <c r="W8" s="204"/>
      <c r="X8" s="204"/>
      <c r="Y8" s="204"/>
      <c r="Z8" s="204"/>
      <c r="AA8" s="204"/>
      <c r="AB8" s="202"/>
      <c r="AC8" s="202"/>
      <c r="AD8" s="202"/>
      <c r="AE8" s="202"/>
      <c r="AF8" s="202"/>
      <c r="AG8" s="202"/>
      <c r="AH8" s="210"/>
      <c r="AI8" s="210"/>
      <c r="AJ8" s="210"/>
      <c r="AK8" s="206"/>
      <c r="AL8" s="206"/>
      <c r="AM8" s="200"/>
      <c r="AN8" s="206"/>
      <c r="AO8" s="206"/>
      <c r="AP8" s="206"/>
      <c r="AQ8" s="206"/>
      <c r="AR8" s="200"/>
      <c r="AS8" s="200"/>
      <c r="AT8" s="200"/>
      <c r="AU8" s="200"/>
      <c r="AV8" s="200"/>
      <c r="AW8" s="200"/>
      <c r="AX8" s="200"/>
      <c r="AY8" s="200"/>
    </row>
    <row r="9" spans="1:51" x14ac:dyDescent="0.3">
      <c r="A9" s="164"/>
      <c r="B9" s="44"/>
      <c r="C9" s="44"/>
      <c r="D9" s="45"/>
      <c r="E9" s="46"/>
      <c r="F9" s="45"/>
      <c r="G9" s="47"/>
      <c r="H9" s="45"/>
      <c r="I9" s="47"/>
      <c r="J9" s="47"/>
      <c r="K9" s="48"/>
      <c r="L9" s="45"/>
      <c r="M9" s="45"/>
      <c r="N9" s="48"/>
      <c r="O9" s="45"/>
      <c r="P9" s="45"/>
      <c r="Q9" s="45"/>
      <c r="R9" s="47"/>
      <c r="S9" s="47"/>
      <c r="T9" s="47"/>
      <c r="U9" s="49"/>
      <c r="V9" s="49"/>
      <c r="W9" s="45"/>
      <c r="X9" s="45"/>
      <c r="Y9" s="47"/>
      <c r="Z9" s="45"/>
      <c r="AA9" s="45"/>
      <c r="AB9" s="48"/>
      <c r="AC9" s="45"/>
      <c r="AD9" s="47"/>
      <c r="AE9" s="47"/>
      <c r="AF9" s="50"/>
      <c r="AG9" s="50"/>
      <c r="AH9" s="49"/>
      <c r="AI9" s="47"/>
      <c r="AJ9" s="49"/>
      <c r="AK9" s="45"/>
      <c r="AL9" s="45"/>
      <c r="AM9" s="49"/>
      <c r="AN9" s="49"/>
      <c r="AO9" s="45"/>
      <c r="AP9" s="45"/>
      <c r="AQ9" s="45"/>
      <c r="AR9" s="45"/>
      <c r="AS9" s="45"/>
      <c r="AT9" s="45"/>
      <c r="AU9" s="45"/>
      <c r="AV9" s="45"/>
      <c r="AW9" s="51"/>
      <c r="AX9" s="45"/>
      <c r="AY9" s="165"/>
    </row>
    <row r="10" spans="1:51" ht="75" customHeight="1" x14ac:dyDescent="0.3">
      <c r="A10" s="264" t="s">
        <v>158</v>
      </c>
      <c r="B10" s="265" t="s">
        <v>159</v>
      </c>
      <c r="C10" s="257" t="s">
        <v>160</v>
      </c>
      <c r="D10" s="257" t="s">
        <v>161</v>
      </c>
      <c r="E10" s="257" t="s">
        <v>162</v>
      </c>
      <c r="F10" s="257">
        <v>17.02</v>
      </c>
      <c r="G10" s="257" t="s">
        <v>163</v>
      </c>
      <c r="H10" s="257">
        <v>17.02</v>
      </c>
      <c r="I10" s="257">
        <v>17.02</v>
      </c>
      <c r="J10" s="260" t="s">
        <v>164</v>
      </c>
      <c r="K10" s="265" t="s">
        <v>165</v>
      </c>
      <c r="L10" s="265" t="s">
        <v>166</v>
      </c>
      <c r="M10" s="269">
        <v>609</v>
      </c>
      <c r="N10" s="265" t="s">
        <v>167</v>
      </c>
      <c r="O10" s="270" t="s">
        <v>168</v>
      </c>
      <c r="P10" s="268"/>
      <c r="Q10" s="265" t="s">
        <v>169</v>
      </c>
      <c r="R10" s="281">
        <v>107</v>
      </c>
      <c r="S10" s="282">
        <v>38</v>
      </c>
      <c r="T10" s="283">
        <v>420</v>
      </c>
      <c r="U10" s="155"/>
      <c r="V10" s="154"/>
      <c r="W10" s="155"/>
      <c r="X10" s="154"/>
      <c r="Y10" s="260" t="s">
        <v>194</v>
      </c>
      <c r="Z10" s="292">
        <v>2021130010181</v>
      </c>
      <c r="AA10" s="260" t="s">
        <v>195</v>
      </c>
      <c r="AB10" s="84" t="s">
        <v>202</v>
      </c>
      <c r="AC10" s="83" t="s">
        <v>207</v>
      </c>
      <c r="AD10" s="93">
        <v>1</v>
      </c>
      <c r="AE10" s="104">
        <v>0.45101968005248988</v>
      </c>
      <c r="AF10" s="88" t="s">
        <v>211</v>
      </c>
      <c r="AG10" s="88" t="s">
        <v>213</v>
      </c>
      <c r="AH10" s="88">
        <f>360-30</f>
        <v>330</v>
      </c>
      <c r="AI10" s="88">
        <v>1065570</v>
      </c>
      <c r="AJ10" s="88">
        <v>1065570</v>
      </c>
      <c r="AK10" s="91" t="s">
        <v>157</v>
      </c>
      <c r="AL10" s="88" t="s">
        <v>219</v>
      </c>
      <c r="AM10" s="88" t="s">
        <v>220</v>
      </c>
      <c r="AN10" s="96">
        <f>4137123725.00122+1362876274.99878</f>
        <v>5500000000</v>
      </c>
      <c r="AO10" s="97" t="s">
        <v>221</v>
      </c>
      <c r="AP10" s="263" t="s">
        <v>194</v>
      </c>
      <c r="AQ10" s="263" t="s">
        <v>224</v>
      </c>
      <c r="AR10" s="9" t="s">
        <v>225</v>
      </c>
      <c r="AS10" s="86" t="s">
        <v>227</v>
      </c>
      <c r="AT10" s="9" t="s">
        <v>229</v>
      </c>
      <c r="AU10" s="86" t="s">
        <v>220</v>
      </c>
      <c r="AV10" s="9" t="s">
        <v>211</v>
      </c>
      <c r="AW10" s="40" t="s">
        <v>230</v>
      </c>
      <c r="AX10" s="335" t="s">
        <v>343</v>
      </c>
      <c r="AY10" s="338" t="s">
        <v>344</v>
      </c>
    </row>
    <row r="11" spans="1:51" ht="82.8" x14ac:dyDescent="0.3">
      <c r="A11" s="264"/>
      <c r="B11" s="265"/>
      <c r="C11" s="258"/>
      <c r="D11" s="258"/>
      <c r="E11" s="258"/>
      <c r="F11" s="258"/>
      <c r="G11" s="258"/>
      <c r="H11" s="258"/>
      <c r="I11" s="258"/>
      <c r="J11" s="261"/>
      <c r="K11" s="265"/>
      <c r="L11" s="265"/>
      <c r="M11" s="269"/>
      <c r="N11" s="265"/>
      <c r="O11" s="270"/>
      <c r="P11" s="268"/>
      <c r="Q11" s="265"/>
      <c r="R11" s="281"/>
      <c r="S11" s="282"/>
      <c r="T11" s="283"/>
      <c r="U11" s="156"/>
      <c r="V11" s="156"/>
      <c r="W11" s="157"/>
      <c r="X11" s="157"/>
      <c r="Y11" s="261"/>
      <c r="Z11" s="293"/>
      <c r="AA11" s="261"/>
      <c r="AB11" s="84" t="s">
        <v>203</v>
      </c>
      <c r="AC11" s="83" t="s">
        <v>208</v>
      </c>
      <c r="AD11" s="93">
        <v>12</v>
      </c>
      <c r="AE11" s="104">
        <v>3.2801431276544717E-2</v>
      </c>
      <c r="AF11" s="87" t="s">
        <v>210</v>
      </c>
      <c r="AG11" s="88" t="s">
        <v>213</v>
      </c>
      <c r="AH11" s="88">
        <v>360</v>
      </c>
      <c r="AI11" s="88">
        <v>1065570</v>
      </c>
      <c r="AJ11" s="88">
        <v>1065570</v>
      </c>
      <c r="AK11" s="88" t="str">
        <f t="shared" ref="AK11:AM12" si="0">+AK10</f>
        <v>DISTRISEGURIDAD</v>
      </c>
      <c r="AL11" s="91" t="str">
        <f t="shared" si="0"/>
        <v>LUIS CAMPO BASA</v>
      </c>
      <c r="AM11" s="88" t="str">
        <f t="shared" si="0"/>
        <v>RECURSOS PROPIOS</v>
      </c>
      <c r="AN11" s="98">
        <f>339000000+61000000</f>
        <v>400000000</v>
      </c>
      <c r="AO11" s="99" t="s">
        <v>221</v>
      </c>
      <c r="AP11" s="263"/>
      <c r="AQ11" s="263"/>
      <c r="AR11" s="9" t="s">
        <v>226</v>
      </c>
      <c r="AS11" s="86"/>
      <c r="AT11" s="86"/>
      <c r="AU11" s="9"/>
      <c r="AV11" s="9"/>
      <c r="AW11" s="102" t="s">
        <v>231</v>
      </c>
      <c r="AX11" s="336"/>
      <c r="AY11" s="339"/>
    </row>
    <row r="12" spans="1:51" ht="40.5" customHeight="1" x14ac:dyDescent="0.3">
      <c r="A12" s="264"/>
      <c r="B12" s="265"/>
      <c r="C12" s="258"/>
      <c r="D12" s="258"/>
      <c r="E12" s="258"/>
      <c r="F12" s="258"/>
      <c r="G12" s="258"/>
      <c r="H12" s="258"/>
      <c r="I12" s="258"/>
      <c r="J12" s="261"/>
      <c r="K12" s="265"/>
      <c r="L12" s="265"/>
      <c r="M12" s="269"/>
      <c r="N12" s="265"/>
      <c r="O12" s="270"/>
      <c r="P12" s="268"/>
      <c r="Q12" s="265"/>
      <c r="R12" s="281"/>
      <c r="S12" s="282"/>
      <c r="T12" s="283"/>
      <c r="U12" s="156"/>
      <c r="V12" s="156"/>
      <c r="W12" s="157"/>
      <c r="X12" s="157"/>
      <c r="Y12" s="261"/>
      <c r="Z12" s="293"/>
      <c r="AA12" s="261"/>
      <c r="AB12" s="314" t="s">
        <v>204</v>
      </c>
      <c r="AC12" s="322" t="s">
        <v>209</v>
      </c>
      <c r="AD12" s="303">
        <v>47</v>
      </c>
      <c r="AE12" s="305">
        <v>0.11288940588135631</v>
      </c>
      <c r="AF12" s="303" t="s">
        <v>211</v>
      </c>
      <c r="AG12" s="303" t="s">
        <v>213</v>
      </c>
      <c r="AH12" s="301">
        <v>330</v>
      </c>
      <c r="AI12" s="301">
        <f>+AI11</f>
        <v>1065570</v>
      </c>
      <c r="AJ12" s="301">
        <f>+AJ11</f>
        <v>1065570</v>
      </c>
      <c r="AK12" s="301" t="str">
        <f t="shared" si="0"/>
        <v>DISTRISEGURIDAD</v>
      </c>
      <c r="AL12" s="301" t="str">
        <f t="shared" si="0"/>
        <v>LUIS CAMPO BASA</v>
      </c>
      <c r="AM12" s="312" t="str">
        <f t="shared" si="0"/>
        <v>RECURSOS PROPIOS</v>
      </c>
      <c r="AN12" s="100">
        <f>1074926834+300000000</f>
        <v>1374926834</v>
      </c>
      <c r="AO12" s="99" t="s">
        <v>222</v>
      </c>
      <c r="AP12" s="263"/>
      <c r="AQ12" s="263"/>
      <c r="AR12" s="298" t="s">
        <v>225</v>
      </c>
      <c r="AS12" s="298" t="s">
        <v>232</v>
      </c>
      <c r="AT12" s="298" t="s">
        <v>228</v>
      </c>
      <c r="AU12" s="298" t="str">
        <f>+AU10</f>
        <v>RECURSOS PROPIOS</v>
      </c>
      <c r="AV12" s="298" t="s">
        <v>211</v>
      </c>
      <c r="AW12" s="306" t="s">
        <v>290</v>
      </c>
      <c r="AX12" s="336"/>
      <c r="AY12" s="339"/>
    </row>
    <row r="13" spans="1:51" ht="40.5" customHeight="1" x14ac:dyDescent="0.3">
      <c r="A13" s="264"/>
      <c r="B13" s="265"/>
      <c r="C13" s="258"/>
      <c r="D13" s="258"/>
      <c r="E13" s="258"/>
      <c r="F13" s="258"/>
      <c r="G13" s="258"/>
      <c r="H13" s="258"/>
      <c r="I13" s="258"/>
      <c r="J13" s="261"/>
      <c r="K13" s="265"/>
      <c r="L13" s="265"/>
      <c r="M13" s="269"/>
      <c r="N13" s="265"/>
      <c r="O13" s="270"/>
      <c r="P13" s="268"/>
      <c r="Q13" s="265"/>
      <c r="R13" s="281"/>
      <c r="S13" s="282"/>
      <c r="T13" s="283"/>
      <c r="U13" s="156"/>
      <c r="V13" s="156"/>
      <c r="W13" s="157"/>
      <c r="X13" s="157"/>
      <c r="Y13" s="261"/>
      <c r="Z13" s="293"/>
      <c r="AA13" s="261"/>
      <c r="AB13" s="314"/>
      <c r="AC13" s="323"/>
      <c r="AD13" s="303"/>
      <c r="AE13" s="305"/>
      <c r="AF13" s="303"/>
      <c r="AG13" s="303"/>
      <c r="AH13" s="302"/>
      <c r="AI13" s="302"/>
      <c r="AJ13" s="302"/>
      <c r="AK13" s="302"/>
      <c r="AL13" s="302"/>
      <c r="AM13" s="313"/>
      <c r="AN13" s="100">
        <v>1713166</v>
      </c>
      <c r="AO13" s="99" t="s">
        <v>223</v>
      </c>
      <c r="AP13" s="263"/>
      <c r="AQ13" s="263"/>
      <c r="AR13" s="299"/>
      <c r="AS13" s="299"/>
      <c r="AT13" s="299"/>
      <c r="AU13" s="299"/>
      <c r="AV13" s="299"/>
      <c r="AW13" s="307"/>
      <c r="AX13" s="336"/>
      <c r="AY13" s="339"/>
    </row>
    <row r="14" spans="1:51" ht="120" customHeight="1" x14ac:dyDescent="0.3">
      <c r="A14" s="264"/>
      <c r="B14" s="265"/>
      <c r="C14" s="258"/>
      <c r="D14" s="258"/>
      <c r="E14" s="258"/>
      <c r="F14" s="258"/>
      <c r="G14" s="258"/>
      <c r="H14" s="258"/>
      <c r="I14" s="258"/>
      <c r="J14" s="261"/>
      <c r="K14" s="265"/>
      <c r="L14" s="265"/>
      <c r="M14" s="269"/>
      <c r="N14" s="265"/>
      <c r="O14" s="270"/>
      <c r="P14" s="268"/>
      <c r="Q14" s="265"/>
      <c r="R14" s="281"/>
      <c r="S14" s="282"/>
      <c r="T14" s="283"/>
      <c r="U14" s="156"/>
      <c r="V14" s="156"/>
      <c r="W14" s="157"/>
      <c r="X14" s="157"/>
      <c r="Y14" s="261"/>
      <c r="Z14" s="293"/>
      <c r="AA14" s="261"/>
      <c r="AB14" s="84" t="s">
        <v>205</v>
      </c>
      <c r="AC14" s="84" t="s">
        <v>212</v>
      </c>
      <c r="AD14" s="93">
        <v>20</v>
      </c>
      <c r="AE14" s="105">
        <v>1.5183003503919732E-3</v>
      </c>
      <c r="AF14" s="87" t="s">
        <v>211</v>
      </c>
      <c r="AG14" s="87" t="s">
        <v>213</v>
      </c>
      <c r="AH14" s="88">
        <v>330</v>
      </c>
      <c r="AI14" s="88">
        <f>+AI12</f>
        <v>1065570</v>
      </c>
      <c r="AJ14" s="88">
        <f>+AJ12</f>
        <v>1065570</v>
      </c>
      <c r="AK14" s="88" t="str">
        <f>+AK12</f>
        <v>DISTRISEGURIDAD</v>
      </c>
      <c r="AL14" s="91" t="str">
        <f>+AL12</f>
        <v>LUIS CAMPO BASA</v>
      </c>
      <c r="AM14" s="88" t="str">
        <f>+AM12</f>
        <v>RECURSOS PROPIOS</v>
      </c>
      <c r="AN14" s="100">
        <v>18515050</v>
      </c>
      <c r="AO14" s="99" t="s">
        <v>222</v>
      </c>
      <c r="AP14" s="263"/>
      <c r="AQ14" s="263"/>
      <c r="AR14" s="9" t="s">
        <v>226</v>
      </c>
      <c r="AS14" s="86"/>
      <c r="AT14" s="86"/>
      <c r="AU14" s="9"/>
      <c r="AV14" s="9"/>
      <c r="AW14" s="102" t="s">
        <v>233</v>
      </c>
      <c r="AX14" s="336"/>
      <c r="AY14" s="339"/>
    </row>
    <row r="15" spans="1:51" ht="50.4" customHeight="1" x14ac:dyDescent="0.3">
      <c r="A15" s="264"/>
      <c r="B15" s="265"/>
      <c r="C15" s="258"/>
      <c r="D15" s="258"/>
      <c r="E15" s="258"/>
      <c r="F15" s="258"/>
      <c r="G15" s="258"/>
      <c r="H15" s="258"/>
      <c r="I15" s="258"/>
      <c r="J15" s="261"/>
      <c r="K15" s="257" t="s">
        <v>170</v>
      </c>
      <c r="L15" s="257" t="s">
        <v>166</v>
      </c>
      <c r="M15" s="257">
        <v>195</v>
      </c>
      <c r="N15" s="257" t="s">
        <v>171</v>
      </c>
      <c r="O15" s="257" t="s">
        <v>168</v>
      </c>
      <c r="P15" s="266"/>
      <c r="Q15" s="257" t="s">
        <v>172</v>
      </c>
      <c r="R15" s="275">
        <v>585</v>
      </c>
      <c r="S15" s="277">
        <v>50</v>
      </c>
      <c r="T15" s="279">
        <f>195+435</f>
        <v>630</v>
      </c>
      <c r="U15" s="156"/>
      <c r="V15" s="156"/>
      <c r="W15" s="157"/>
      <c r="X15" s="157"/>
      <c r="Y15" s="261"/>
      <c r="Z15" s="293"/>
      <c r="AA15" s="261"/>
      <c r="AB15" s="314" t="s">
        <v>206</v>
      </c>
      <c r="AC15" s="301" t="s">
        <v>214</v>
      </c>
      <c r="AD15" s="303">
        <v>50</v>
      </c>
      <c r="AE15" s="304">
        <v>2.3562892596864411E-2</v>
      </c>
      <c r="AF15" s="303" t="s">
        <v>217</v>
      </c>
      <c r="AG15" s="303" t="s">
        <v>218</v>
      </c>
      <c r="AH15" s="301">
        <v>60</v>
      </c>
      <c r="AI15" s="301">
        <f>+AI14</f>
        <v>1065570</v>
      </c>
      <c r="AJ15" s="301">
        <f>+AJ14</f>
        <v>1065570</v>
      </c>
      <c r="AK15" s="301" t="str">
        <f>+AK14</f>
        <v>DISTRISEGURIDAD</v>
      </c>
      <c r="AL15" s="301" t="str">
        <f>+AL14</f>
        <v>LUIS CAMPO BASA</v>
      </c>
      <c r="AM15" s="312" t="str">
        <f>+AM14</f>
        <v>RECURSOS PROPIOS</v>
      </c>
      <c r="AN15" s="101">
        <v>220833159.99999607</v>
      </c>
      <c r="AO15" s="91" t="s">
        <v>221</v>
      </c>
      <c r="AP15" s="263"/>
      <c r="AQ15" s="263"/>
      <c r="AR15" s="300" t="s">
        <v>225</v>
      </c>
      <c r="AS15" s="309" t="s">
        <v>227</v>
      </c>
      <c r="AT15" s="309" t="s">
        <v>229</v>
      </c>
      <c r="AU15" s="300" t="str">
        <f>+AU12</f>
        <v>RECURSOS PROPIOS</v>
      </c>
      <c r="AV15" s="300" t="str">
        <f>+AF15</f>
        <v>JUNIO</v>
      </c>
      <c r="AW15" s="308" t="s">
        <v>230</v>
      </c>
      <c r="AX15" s="336"/>
      <c r="AY15" s="339"/>
    </row>
    <row r="16" spans="1:51" ht="50.4" customHeight="1" x14ac:dyDescent="0.3">
      <c r="A16" s="264"/>
      <c r="B16" s="265"/>
      <c r="C16" s="258"/>
      <c r="D16" s="258"/>
      <c r="E16" s="258"/>
      <c r="F16" s="258"/>
      <c r="G16" s="258"/>
      <c r="H16" s="258"/>
      <c r="I16" s="258"/>
      <c r="J16" s="261"/>
      <c r="K16" s="258"/>
      <c r="L16" s="258"/>
      <c r="M16" s="258"/>
      <c r="N16" s="258"/>
      <c r="O16" s="258"/>
      <c r="P16" s="267"/>
      <c r="Q16" s="258"/>
      <c r="R16" s="276"/>
      <c r="S16" s="278"/>
      <c r="T16" s="280"/>
      <c r="U16" s="156"/>
      <c r="V16" s="156"/>
      <c r="W16" s="157"/>
      <c r="X16" s="157"/>
      <c r="Y16" s="261"/>
      <c r="Z16" s="293"/>
      <c r="AA16" s="261"/>
      <c r="AB16" s="314"/>
      <c r="AC16" s="302"/>
      <c r="AD16" s="303"/>
      <c r="AE16" s="304"/>
      <c r="AF16" s="303"/>
      <c r="AG16" s="303"/>
      <c r="AH16" s="302"/>
      <c r="AI16" s="302"/>
      <c r="AJ16" s="302"/>
      <c r="AK16" s="302"/>
      <c r="AL16" s="302"/>
      <c r="AM16" s="313"/>
      <c r="AN16" s="101">
        <v>66506650.244363599</v>
      </c>
      <c r="AO16" s="91" t="s">
        <v>222</v>
      </c>
      <c r="AP16" s="263"/>
      <c r="AQ16" s="263"/>
      <c r="AR16" s="300"/>
      <c r="AS16" s="309"/>
      <c r="AT16" s="309"/>
      <c r="AU16" s="300"/>
      <c r="AV16" s="300"/>
      <c r="AW16" s="308"/>
      <c r="AX16" s="336"/>
      <c r="AY16" s="339"/>
    </row>
    <row r="17" spans="1:51" ht="69" x14ac:dyDescent="0.3">
      <c r="A17" s="264"/>
      <c r="B17" s="265"/>
      <c r="C17" s="258"/>
      <c r="D17" s="258"/>
      <c r="E17" s="258"/>
      <c r="F17" s="258"/>
      <c r="G17" s="258"/>
      <c r="H17" s="258"/>
      <c r="I17" s="258"/>
      <c r="J17" s="261"/>
      <c r="K17" s="258"/>
      <c r="L17" s="258"/>
      <c r="M17" s="258"/>
      <c r="N17" s="258"/>
      <c r="O17" s="258"/>
      <c r="P17" s="267"/>
      <c r="Q17" s="258"/>
      <c r="R17" s="276"/>
      <c r="S17" s="278"/>
      <c r="T17" s="280"/>
      <c r="U17" s="156"/>
      <c r="V17" s="156"/>
      <c r="W17" s="157"/>
      <c r="X17" s="157"/>
      <c r="Y17" s="261"/>
      <c r="Z17" s="293"/>
      <c r="AA17" s="261"/>
      <c r="AB17" s="84" t="s">
        <v>235</v>
      </c>
      <c r="AC17" s="84" t="s">
        <v>237</v>
      </c>
      <c r="AD17" s="93">
        <v>1</v>
      </c>
      <c r="AE17" s="106">
        <v>0.15613481287635286</v>
      </c>
      <c r="AF17" s="87" t="s">
        <v>216</v>
      </c>
      <c r="AG17" s="87" t="s">
        <v>239</v>
      </c>
      <c r="AH17" s="88">
        <v>150</v>
      </c>
      <c r="AI17" s="88">
        <v>1065570</v>
      </c>
      <c r="AJ17" s="88">
        <v>1065570</v>
      </c>
      <c r="AK17" s="88" t="s">
        <v>157</v>
      </c>
      <c r="AL17" s="91" t="s">
        <v>219</v>
      </c>
      <c r="AM17" s="91" t="s">
        <v>220</v>
      </c>
      <c r="AN17" s="101">
        <v>1904000000</v>
      </c>
      <c r="AO17" s="91" t="s">
        <v>221</v>
      </c>
      <c r="AP17" s="263"/>
      <c r="AQ17" s="263"/>
      <c r="AR17" s="9" t="s">
        <v>225</v>
      </c>
      <c r="AS17" s="86" t="str">
        <f>+AS15</f>
        <v>CONVENIO INTERADMINISTRATIVO</v>
      </c>
      <c r="AT17" s="40" t="str">
        <f>+AT15</f>
        <v>CONTRATACIÓN DIRECTA CON OFERTAS</v>
      </c>
      <c r="AU17" s="86" t="str">
        <f>+AU15</f>
        <v>RECURSOS PROPIOS</v>
      </c>
      <c r="AV17" s="107" t="str">
        <f>+AG17</f>
        <v>JULIO</v>
      </c>
      <c r="AW17" s="92" t="s">
        <v>230</v>
      </c>
      <c r="AX17" s="336"/>
      <c r="AY17" s="339"/>
    </row>
    <row r="18" spans="1:51" ht="69" x14ac:dyDescent="0.3">
      <c r="A18" s="264"/>
      <c r="B18" s="265"/>
      <c r="C18" s="258"/>
      <c r="D18" s="258"/>
      <c r="E18" s="258"/>
      <c r="F18" s="258"/>
      <c r="G18" s="258"/>
      <c r="H18" s="258"/>
      <c r="I18" s="258"/>
      <c r="J18" s="261"/>
      <c r="K18" s="108" t="s">
        <v>173</v>
      </c>
      <c r="L18" s="108" t="s">
        <v>166</v>
      </c>
      <c r="M18" s="109">
        <v>1</v>
      </c>
      <c r="N18" s="108" t="s">
        <v>174</v>
      </c>
      <c r="O18" s="110" t="s">
        <v>168</v>
      </c>
      <c r="P18" s="110"/>
      <c r="Q18" s="108" t="s">
        <v>172</v>
      </c>
      <c r="R18" s="111">
        <v>1</v>
      </c>
      <c r="S18" s="112">
        <v>1</v>
      </c>
      <c r="T18" s="76">
        <v>1</v>
      </c>
      <c r="U18" s="156"/>
      <c r="V18" s="156"/>
      <c r="W18" s="157"/>
      <c r="X18" s="157"/>
      <c r="Y18" s="261"/>
      <c r="Z18" s="293"/>
      <c r="AA18" s="261"/>
      <c r="AB18" s="84" t="s">
        <v>234</v>
      </c>
      <c r="AC18" s="84" t="s">
        <v>236</v>
      </c>
      <c r="AD18" s="93">
        <v>1</v>
      </c>
      <c r="AE18" s="106">
        <v>8.2003578191361792E-3</v>
      </c>
      <c r="AF18" s="87" t="s">
        <v>216</v>
      </c>
      <c r="AG18" s="87" t="s">
        <v>238</v>
      </c>
      <c r="AH18" s="88">
        <v>30</v>
      </c>
      <c r="AI18" s="88">
        <v>1065570</v>
      </c>
      <c r="AJ18" s="88">
        <v>1065570</v>
      </c>
      <c r="AK18" s="88" t="s">
        <v>157</v>
      </c>
      <c r="AL18" s="88" t="s">
        <v>219</v>
      </c>
      <c r="AM18" s="91" t="s">
        <v>220</v>
      </c>
      <c r="AN18" s="101">
        <v>100000000</v>
      </c>
      <c r="AO18" s="91" t="s">
        <v>222</v>
      </c>
      <c r="AP18" s="263"/>
      <c r="AQ18" s="263"/>
      <c r="AR18" s="9" t="s">
        <v>225</v>
      </c>
      <c r="AS18" s="86" t="str">
        <f t="shared" ref="AS18:AU19" si="1">+AS17</f>
        <v>CONVENIO INTERADMINISTRATIVO</v>
      </c>
      <c r="AT18" s="40" t="str">
        <f t="shared" si="1"/>
        <v>CONTRATACIÓN DIRECTA CON OFERTAS</v>
      </c>
      <c r="AU18" s="86" t="str">
        <f t="shared" si="1"/>
        <v>RECURSOS PROPIOS</v>
      </c>
      <c r="AV18" s="107" t="str">
        <f>+AG18</f>
        <v>MAYO</v>
      </c>
      <c r="AW18" s="92" t="s">
        <v>230</v>
      </c>
      <c r="AX18" s="336"/>
      <c r="AY18" s="339"/>
    </row>
    <row r="19" spans="1:51" ht="82.8" x14ac:dyDescent="0.3">
      <c r="A19" s="264"/>
      <c r="B19" s="265"/>
      <c r="C19" s="258"/>
      <c r="D19" s="258"/>
      <c r="E19" s="258"/>
      <c r="F19" s="258"/>
      <c r="G19" s="258"/>
      <c r="H19" s="258"/>
      <c r="I19" s="258"/>
      <c r="J19" s="261"/>
      <c r="K19" s="257" t="s">
        <v>175</v>
      </c>
      <c r="L19" s="257" t="s">
        <v>166</v>
      </c>
      <c r="M19" s="257">
        <v>280</v>
      </c>
      <c r="N19" s="257" t="s">
        <v>176</v>
      </c>
      <c r="O19" s="266" t="s">
        <v>168</v>
      </c>
      <c r="P19" s="266"/>
      <c r="Q19" s="257" t="s">
        <v>172</v>
      </c>
      <c r="R19" s="275">
        <v>100</v>
      </c>
      <c r="S19" s="277">
        <v>100</v>
      </c>
      <c r="T19" s="279">
        <v>105</v>
      </c>
      <c r="U19" s="156"/>
      <c r="V19" s="156"/>
      <c r="W19" s="157"/>
      <c r="X19" s="157"/>
      <c r="Y19" s="261"/>
      <c r="Z19" s="293"/>
      <c r="AA19" s="261"/>
      <c r="AB19" s="85" t="s">
        <v>240</v>
      </c>
      <c r="AC19" s="84" t="s">
        <v>244</v>
      </c>
      <c r="AD19" s="93">
        <v>50</v>
      </c>
      <c r="AE19" s="106">
        <v>0.20500894547840451</v>
      </c>
      <c r="AF19" s="87" t="s">
        <v>216</v>
      </c>
      <c r="AG19" s="87" t="s">
        <v>218</v>
      </c>
      <c r="AH19" s="88">
        <v>120</v>
      </c>
      <c r="AI19" s="88">
        <v>1065570</v>
      </c>
      <c r="AJ19" s="88">
        <v>1065570</v>
      </c>
      <c r="AK19" s="88" t="s">
        <v>157</v>
      </c>
      <c r="AL19" s="88" t="s">
        <v>219</v>
      </c>
      <c r="AM19" s="88" t="s">
        <v>220</v>
      </c>
      <c r="AN19" s="101">
        <v>2500000000</v>
      </c>
      <c r="AO19" s="91" t="s">
        <v>221</v>
      </c>
      <c r="AP19" s="263"/>
      <c r="AQ19" s="263"/>
      <c r="AR19" s="9" t="s">
        <v>225</v>
      </c>
      <c r="AS19" s="9" t="str">
        <f t="shared" si="1"/>
        <v>CONVENIO INTERADMINISTRATIVO</v>
      </c>
      <c r="AT19" s="40" t="str">
        <f t="shared" si="1"/>
        <v>CONTRATACIÓN DIRECTA CON OFERTAS</v>
      </c>
      <c r="AU19" s="86" t="str">
        <f t="shared" si="1"/>
        <v>RECURSOS PROPIOS</v>
      </c>
      <c r="AV19" s="107" t="str">
        <f>+AG19</f>
        <v>AGOSTO</v>
      </c>
      <c r="AW19" s="92" t="s">
        <v>230</v>
      </c>
      <c r="AX19" s="336"/>
      <c r="AY19" s="339"/>
    </row>
    <row r="20" spans="1:51" ht="27.6" x14ac:dyDescent="0.3">
      <c r="A20" s="264"/>
      <c r="B20" s="265"/>
      <c r="C20" s="258"/>
      <c r="D20" s="258"/>
      <c r="E20" s="258"/>
      <c r="F20" s="258"/>
      <c r="G20" s="258"/>
      <c r="H20" s="258"/>
      <c r="I20" s="258"/>
      <c r="J20" s="261"/>
      <c r="K20" s="258"/>
      <c r="L20" s="258"/>
      <c r="M20" s="258"/>
      <c r="N20" s="258"/>
      <c r="O20" s="267"/>
      <c r="P20" s="267"/>
      <c r="Q20" s="258"/>
      <c r="R20" s="276"/>
      <c r="S20" s="278"/>
      <c r="T20" s="280"/>
      <c r="U20" s="156"/>
      <c r="V20" s="156"/>
      <c r="W20" s="157"/>
      <c r="X20" s="157"/>
      <c r="Y20" s="261"/>
      <c r="Z20" s="293"/>
      <c r="AA20" s="261"/>
      <c r="AB20" s="85" t="s">
        <v>241</v>
      </c>
      <c r="AC20" s="84" t="s">
        <v>243</v>
      </c>
      <c r="AD20" s="93">
        <v>12</v>
      </c>
      <c r="AE20" s="106">
        <v>8.697832726621001E-4</v>
      </c>
      <c r="AF20" s="87" t="s">
        <v>210</v>
      </c>
      <c r="AG20" s="87" t="s">
        <v>213</v>
      </c>
      <c r="AH20" s="88">
        <v>365</v>
      </c>
      <c r="AI20" s="88">
        <v>1065570</v>
      </c>
      <c r="AJ20" s="88">
        <v>1065570</v>
      </c>
      <c r="AK20" s="88" t="s">
        <v>157</v>
      </c>
      <c r="AL20" s="88" t="s">
        <v>219</v>
      </c>
      <c r="AM20" s="88" t="s">
        <v>220</v>
      </c>
      <c r="AN20" s="101">
        <v>44100000</v>
      </c>
      <c r="AO20" s="91" t="s">
        <v>222</v>
      </c>
      <c r="AP20" s="263"/>
      <c r="AQ20" s="263"/>
      <c r="AR20" s="9" t="s">
        <v>226</v>
      </c>
      <c r="AS20" s="86"/>
      <c r="AT20" s="86"/>
      <c r="AU20" s="86"/>
      <c r="AV20" s="9"/>
      <c r="AW20" s="92" t="s">
        <v>245</v>
      </c>
      <c r="AX20" s="336"/>
      <c r="AY20" s="339"/>
    </row>
    <row r="21" spans="1:51" ht="28.2" thickBot="1" x14ac:dyDescent="0.35">
      <c r="A21" s="264"/>
      <c r="B21" s="265"/>
      <c r="C21" s="258"/>
      <c r="D21" s="258"/>
      <c r="E21" s="258"/>
      <c r="F21" s="258"/>
      <c r="G21" s="258"/>
      <c r="H21" s="258"/>
      <c r="I21" s="258"/>
      <c r="J21" s="261"/>
      <c r="K21" s="258"/>
      <c r="L21" s="258"/>
      <c r="M21" s="258"/>
      <c r="N21" s="258"/>
      <c r="O21" s="267"/>
      <c r="P21" s="267"/>
      <c r="Q21" s="258"/>
      <c r="R21" s="276"/>
      <c r="S21" s="278"/>
      <c r="T21" s="280"/>
      <c r="U21" s="156"/>
      <c r="V21" s="156"/>
      <c r="W21" s="157"/>
      <c r="X21" s="157"/>
      <c r="Y21" s="261"/>
      <c r="Z21" s="293"/>
      <c r="AA21" s="261"/>
      <c r="AB21" s="85" t="s">
        <v>242</v>
      </c>
      <c r="AC21" s="113" t="s">
        <v>243</v>
      </c>
      <c r="AD21" s="94">
        <v>1</v>
      </c>
      <c r="AE21" s="106">
        <v>7.9943903957969895E-3</v>
      </c>
      <c r="AF21" s="87" t="s">
        <v>239</v>
      </c>
      <c r="AG21" s="114" t="s">
        <v>218</v>
      </c>
      <c r="AH21" s="95">
        <v>60</v>
      </c>
      <c r="AI21" s="95">
        <v>1065570</v>
      </c>
      <c r="AJ21" s="95">
        <v>1065570</v>
      </c>
      <c r="AK21" s="95" t="s">
        <v>157</v>
      </c>
      <c r="AL21" s="95" t="s">
        <v>219</v>
      </c>
      <c r="AM21" s="95" t="s">
        <v>220</v>
      </c>
      <c r="AN21" s="101">
        <v>97488311.75563401</v>
      </c>
      <c r="AO21" s="91" t="s">
        <v>222</v>
      </c>
      <c r="AP21" s="263"/>
      <c r="AQ21" s="263"/>
      <c r="AR21" s="103" t="s">
        <v>226</v>
      </c>
      <c r="AS21" s="122"/>
      <c r="AT21" s="122"/>
      <c r="AU21" s="86"/>
      <c r="AV21" s="103"/>
      <c r="AW21" s="123" t="s">
        <v>245</v>
      </c>
      <c r="AX21" s="336"/>
      <c r="AY21" s="339"/>
    </row>
    <row r="22" spans="1:51" ht="45" customHeight="1" x14ac:dyDescent="0.3">
      <c r="A22" s="264"/>
      <c r="B22" s="265"/>
      <c r="C22" s="258"/>
      <c r="D22" s="258"/>
      <c r="E22" s="258"/>
      <c r="F22" s="258"/>
      <c r="G22" s="258"/>
      <c r="H22" s="258"/>
      <c r="I22" s="258"/>
      <c r="J22" s="262" t="s">
        <v>177</v>
      </c>
      <c r="K22" s="265" t="s">
        <v>178</v>
      </c>
      <c r="L22" s="265" t="s">
        <v>166</v>
      </c>
      <c r="M22" s="269">
        <v>37</v>
      </c>
      <c r="N22" s="265" t="s">
        <v>179</v>
      </c>
      <c r="O22" s="270" t="s">
        <v>168</v>
      </c>
      <c r="P22" s="270"/>
      <c r="Q22" s="265" t="s">
        <v>180</v>
      </c>
      <c r="R22" s="286">
        <v>4</v>
      </c>
      <c r="S22" s="287">
        <v>0</v>
      </c>
      <c r="T22" s="288">
        <v>10</v>
      </c>
      <c r="U22" s="156"/>
      <c r="V22" s="156"/>
      <c r="W22" s="157"/>
      <c r="X22" s="157"/>
      <c r="Y22" s="263" t="s">
        <v>196</v>
      </c>
      <c r="Z22" s="290">
        <v>2021130010192</v>
      </c>
      <c r="AA22" s="263" t="s">
        <v>197</v>
      </c>
      <c r="AB22" s="316" t="s">
        <v>246</v>
      </c>
      <c r="AC22" s="318" t="s">
        <v>254</v>
      </c>
      <c r="AD22" s="310">
        <v>5</v>
      </c>
      <c r="AE22" s="320">
        <v>6.3734502506676963E-2</v>
      </c>
      <c r="AF22" s="310" t="s">
        <v>210</v>
      </c>
      <c r="AG22" s="310" t="s">
        <v>213</v>
      </c>
      <c r="AH22" s="310">
        <v>365</v>
      </c>
      <c r="AI22" s="310">
        <v>1065570</v>
      </c>
      <c r="AJ22" s="310">
        <v>1065570</v>
      </c>
      <c r="AK22" s="310" t="s">
        <v>157</v>
      </c>
      <c r="AL22" s="310" t="s">
        <v>219</v>
      </c>
      <c r="AM22" s="310" t="s">
        <v>220</v>
      </c>
      <c r="AN22" s="101">
        <v>311503499.81999999</v>
      </c>
      <c r="AO22" s="91" t="s">
        <v>221</v>
      </c>
      <c r="AP22" s="324" t="s">
        <v>264</v>
      </c>
      <c r="AQ22" s="324" t="s">
        <v>263</v>
      </c>
      <c r="AR22" s="298" t="s">
        <v>225</v>
      </c>
      <c r="AS22" s="298" t="s">
        <v>265</v>
      </c>
      <c r="AT22" s="298" t="s">
        <v>228</v>
      </c>
      <c r="AU22" s="298" t="str">
        <f>+AU19</f>
        <v>RECURSOS PROPIOS</v>
      </c>
      <c r="AV22" s="298" t="s">
        <v>211</v>
      </c>
      <c r="AW22" s="306" t="s">
        <v>266</v>
      </c>
      <c r="AX22" s="336"/>
      <c r="AY22" s="339"/>
    </row>
    <row r="23" spans="1:51" ht="31.5" customHeight="1" x14ac:dyDescent="0.3">
      <c r="A23" s="264"/>
      <c r="B23" s="265"/>
      <c r="C23" s="258"/>
      <c r="D23" s="258"/>
      <c r="E23" s="258"/>
      <c r="F23" s="258"/>
      <c r="G23" s="258"/>
      <c r="H23" s="258"/>
      <c r="I23" s="258"/>
      <c r="J23" s="262"/>
      <c r="K23" s="265"/>
      <c r="L23" s="265"/>
      <c r="M23" s="269"/>
      <c r="N23" s="265"/>
      <c r="O23" s="270"/>
      <c r="P23" s="270"/>
      <c r="Q23" s="265"/>
      <c r="R23" s="286"/>
      <c r="S23" s="287"/>
      <c r="T23" s="288"/>
      <c r="U23" s="156"/>
      <c r="V23" s="156"/>
      <c r="W23" s="157"/>
      <c r="X23" s="157"/>
      <c r="Y23" s="289"/>
      <c r="Z23" s="291"/>
      <c r="AA23" s="289"/>
      <c r="AB23" s="317"/>
      <c r="AC23" s="319"/>
      <c r="AD23" s="311"/>
      <c r="AE23" s="321"/>
      <c r="AF23" s="310"/>
      <c r="AG23" s="311"/>
      <c r="AH23" s="311"/>
      <c r="AI23" s="311"/>
      <c r="AJ23" s="311"/>
      <c r="AK23" s="311"/>
      <c r="AL23" s="311"/>
      <c r="AM23" s="311"/>
      <c r="AN23" s="101">
        <v>62496500.18</v>
      </c>
      <c r="AO23" s="91" t="s">
        <v>222</v>
      </c>
      <c r="AP23" s="325"/>
      <c r="AQ23" s="325"/>
      <c r="AR23" s="299"/>
      <c r="AS23" s="299"/>
      <c r="AT23" s="299"/>
      <c r="AU23" s="299"/>
      <c r="AV23" s="299"/>
      <c r="AW23" s="307"/>
      <c r="AX23" s="336"/>
      <c r="AY23" s="339"/>
    </row>
    <row r="24" spans="1:51" ht="41.4" x14ac:dyDescent="0.3">
      <c r="A24" s="264"/>
      <c r="B24" s="265"/>
      <c r="C24" s="258"/>
      <c r="D24" s="258"/>
      <c r="E24" s="258"/>
      <c r="F24" s="258"/>
      <c r="G24" s="258"/>
      <c r="H24" s="258"/>
      <c r="I24" s="258"/>
      <c r="J24" s="262"/>
      <c r="K24" s="265"/>
      <c r="L24" s="265"/>
      <c r="M24" s="269"/>
      <c r="N24" s="265"/>
      <c r="O24" s="270"/>
      <c r="P24" s="270"/>
      <c r="Q24" s="265"/>
      <c r="R24" s="286"/>
      <c r="S24" s="287"/>
      <c r="T24" s="288"/>
      <c r="U24" s="156"/>
      <c r="V24" s="156"/>
      <c r="W24" s="157"/>
      <c r="X24" s="157"/>
      <c r="Y24" s="289"/>
      <c r="Z24" s="291"/>
      <c r="AA24" s="289"/>
      <c r="AB24" s="115" t="s">
        <v>247</v>
      </c>
      <c r="AC24" s="115" t="s">
        <v>255</v>
      </c>
      <c r="AD24" s="116">
        <v>12</v>
      </c>
      <c r="AE24" s="106">
        <v>1.1554008743189032E-2</v>
      </c>
      <c r="AF24" s="87" t="s">
        <v>210</v>
      </c>
      <c r="AG24" s="87" t="s">
        <v>213</v>
      </c>
      <c r="AH24" s="88">
        <v>365</v>
      </c>
      <c r="AI24" s="88">
        <v>1065570</v>
      </c>
      <c r="AJ24" s="88">
        <v>1065570</v>
      </c>
      <c r="AK24" s="88" t="s">
        <v>157</v>
      </c>
      <c r="AL24" s="88" t="s">
        <v>219</v>
      </c>
      <c r="AM24" s="88" t="s">
        <v>220</v>
      </c>
      <c r="AN24" s="101">
        <v>67800000</v>
      </c>
      <c r="AO24" s="91" t="s">
        <v>221</v>
      </c>
      <c r="AP24" s="325"/>
      <c r="AQ24" s="325"/>
      <c r="AR24" s="9" t="s">
        <v>226</v>
      </c>
      <c r="AS24" s="86"/>
      <c r="AT24" s="86"/>
      <c r="AU24" s="9"/>
      <c r="AV24" s="9"/>
      <c r="AW24" s="92" t="s">
        <v>245</v>
      </c>
      <c r="AX24" s="336"/>
      <c r="AY24" s="339"/>
    </row>
    <row r="25" spans="1:51" ht="69" x14ac:dyDescent="0.3">
      <c r="A25" s="264"/>
      <c r="B25" s="265"/>
      <c r="C25" s="258"/>
      <c r="D25" s="258"/>
      <c r="E25" s="258"/>
      <c r="F25" s="258"/>
      <c r="G25" s="258"/>
      <c r="H25" s="258"/>
      <c r="I25" s="258"/>
      <c r="J25" s="262"/>
      <c r="K25" s="265"/>
      <c r="L25" s="265"/>
      <c r="M25" s="269"/>
      <c r="N25" s="265"/>
      <c r="O25" s="270"/>
      <c r="P25" s="270"/>
      <c r="Q25" s="265"/>
      <c r="R25" s="286"/>
      <c r="S25" s="287"/>
      <c r="T25" s="288"/>
      <c r="U25" s="156"/>
      <c r="V25" s="156"/>
      <c r="W25" s="157"/>
      <c r="X25" s="157"/>
      <c r="Y25" s="289"/>
      <c r="Z25" s="291"/>
      <c r="AA25" s="289"/>
      <c r="AB25" s="115" t="s">
        <v>248</v>
      </c>
      <c r="AC25" s="115" t="s">
        <v>256</v>
      </c>
      <c r="AD25" s="116">
        <v>1</v>
      </c>
      <c r="AE25" s="106">
        <v>5.0252074181954862E-2</v>
      </c>
      <c r="AF25" s="87" t="s">
        <v>211</v>
      </c>
      <c r="AG25" s="87" t="s">
        <v>213</v>
      </c>
      <c r="AH25" s="88">
        <v>330</v>
      </c>
      <c r="AI25" s="88">
        <v>1065570</v>
      </c>
      <c r="AJ25" s="88">
        <v>1065570</v>
      </c>
      <c r="AK25" s="88" t="s">
        <v>157</v>
      </c>
      <c r="AL25" s="88" t="s">
        <v>219</v>
      </c>
      <c r="AM25" s="88" t="s">
        <v>220</v>
      </c>
      <c r="AN25" s="101">
        <v>294883854.19</v>
      </c>
      <c r="AO25" s="91" t="s">
        <v>221</v>
      </c>
      <c r="AP25" s="325"/>
      <c r="AQ25" s="325"/>
      <c r="AR25" s="9" t="s">
        <v>225</v>
      </c>
      <c r="AS25" s="9" t="s">
        <v>268</v>
      </c>
      <c r="AT25" s="9" t="s">
        <v>269</v>
      </c>
      <c r="AU25" s="9" t="s">
        <v>220</v>
      </c>
      <c r="AV25" s="9" t="s">
        <v>211</v>
      </c>
      <c r="AW25" s="92" t="s">
        <v>230</v>
      </c>
      <c r="AX25" s="336"/>
      <c r="AY25" s="339"/>
    </row>
    <row r="26" spans="1:51" ht="69" x14ac:dyDescent="0.3">
      <c r="A26" s="264"/>
      <c r="B26" s="265"/>
      <c r="C26" s="258"/>
      <c r="D26" s="258"/>
      <c r="E26" s="258"/>
      <c r="F26" s="258"/>
      <c r="G26" s="258"/>
      <c r="H26" s="258"/>
      <c r="I26" s="258"/>
      <c r="J26" s="262"/>
      <c r="K26" s="265"/>
      <c r="L26" s="265"/>
      <c r="M26" s="269"/>
      <c r="N26" s="265"/>
      <c r="O26" s="270"/>
      <c r="P26" s="270"/>
      <c r="Q26" s="265"/>
      <c r="R26" s="286"/>
      <c r="S26" s="287"/>
      <c r="T26" s="288"/>
      <c r="U26" s="156"/>
      <c r="V26" s="156"/>
      <c r="W26" s="157"/>
      <c r="X26" s="157"/>
      <c r="Y26" s="289"/>
      <c r="Z26" s="291"/>
      <c r="AA26" s="289"/>
      <c r="AB26" s="115" t="s">
        <v>249</v>
      </c>
      <c r="AC26" s="115" t="s">
        <v>257</v>
      </c>
      <c r="AD26" s="116">
        <v>1</v>
      </c>
      <c r="AE26" s="106">
        <v>0.32121931326106268</v>
      </c>
      <c r="AF26" s="87" t="s">
        <v>211</v>
      </c>
      <c r="AG26" s="87" t="s">
        <v>218</v>
      </c>
      <c r="AH26" s="88">
        <v>180</v>
      </c>
      <c r="AI26" s="88">
        <v>1065570</v>
      </c>
      <c r="AJ26" s="88">
        <v>1065570</v>
      </c>
      <c r="AK26" s="88" t="s">
        <v>157</v>
      </c>
      <c r="AL26" s="88" t="s">
        <v>219</v>
      </c>
      <c r="AM26" s="88" t="s">
        <v>220</v>
      </c>
      <c r="AN26" s="118">
        <v>1884944864.0012801</v>
      </c>
      <c r="AO26" s="119" t="s">
        <v>221</v>
      </c>
      <c r="AP26" s="325"/>
      <c r="AQ26" s="325"/>
      <c r="AR26" s="9" t="s">
        <v>225</v>
      </c>
      <c r="AS26" s="9" t="s">
        <v>227</v>
      </c>
      <c r="AT26" s="9" t="s">
        <v>229</v>
      </c>
      <c r="AU26" s="9" t="s">
        <v>220</v>
      </c>
      <c r="AV26" s="9" t="s">
        <v>211</v>
      </c>
      <c r="AW26" s="92" t="s">
        <v>230</v>
      </c>
      <c r="AX26" s="336"/>
      <c r="AY26" s="339"/>
    </row>
    <row r="27" spans="1:51" ht="41.4" x14ac:dyDescent="0.3">
      <c r="A27" s="264"/>
      <c r="B27" s="265"/>
      <c r="C27" s="258"/>
      <c r="D27" s="258"/>
      <c r="E27" s="258"/>
      <c r="F27" s="258"/>
      <c r="G27" s="258"/>
      <c r="H27" s="258"/>
      <c r="I27" s="258"/>
      <c r="J27" s="262"/>
      <c r="K27" s="265" t="s">
        <v>181</v>
      </c>
      <c r="L27" s="265" t="s">
        <v>166</v>
      </c>
      <c r="M27" s="269">
        <v>317</v>
      </c>
      <c r="N27" s="265" t="s">
        <v>182</v>
      </c>
      <c r="O27" s="270" t="s">
        <v>168</v>
      </c>
      <c r="P27" s="270"/>
      <c r="Q27" s="265" t="s">
        <v>183</v>
      </c>
      <c r="R27" s="281">
        <v>20</v>
      </c>
      <c r="S27" s="287">
        <v>10</v>
      </c>
      <c r="T27" s="288">
        <f>42+23</f>
        <v>65</v>
      </c>
      <c r="U27" s="156"/>
      <c r="V27" s="156"/>
      <c r="W27" s="157"/>
      <c r="X27" s="157"/>
      <c r="Y27" s="289"/>
      <c r="Z27" s="291"/>
      <c r="AA27" s="289"/>
      <c r="AB27" s="83" t="s">
        <v>250</v>
      </c>
      <c r="AC27" s="84" t="s">
        <v>258</v>
      </c>
      <c r="AD27" s="93">
        <v>1</v>
      </c>
      <c r="AE27" s="104">
        <v>6.565869107666939E-3</v>
      </c>
      <c r="AF27" s="87" t="s">
        <v>211</v>
      </c>
      <c r="AG27" s="87" t="s">
        <v>213</v>
      </c>
      <c r="AH27" s="88">
        <v>330</v>
      </c>
      <c r="AI27" s="88">
        <v>1065570</v>
      </c>
      <c r="AJ27" s="88">
        <v>1065570</v>
      </c>
      <c r="AK27" s="88" t="s">
        <v>157</v>
      </c>
      <c r="AL27" s="88" t="s">
        <v>219</v>
      </c>
      <c r="AM27" s="88" t="s">
        <v>220</v>
      </c>
      <c r="AN27" s="120">
        <v>38529131.784000002</v>
      </c>
      <c r="AO27" s="99" t="s">
        <v>221</v>
      </c>
      <c r="AP27" s="325"/>
      <c r="AQ27" s="325"/>
      <c r="AR27" s="9" t="s">
        <v>225</v>
      </c>
      <c r="AS27" s="9" t="s">
        <v>270</v>
      </c>
      <c r="AT27" s="9" t="s">
        <v>271</v>
      </c>
      <c r="AU27" s="9" t="s">
        <v>220</v>
      </c>
      <c r="AV27" s="9" t="s">
        <v>211</v>
      </c>
      <c r="AW27" s="92" t="s">
        <v>267</v>
      </c>
      <c r="AX27" s="336"/>
      <c r="AY27" s="339"/>
    </row>
    <row r="28" spans="1:51" ht="69" x14ac:dyDescent="0.3">
      <c r="A28" s="264"/>
      <c r="B28" s="265"/>
      <c r="C28" s="258"/>
      <c r="D28" s="258"/>
      <c r="E28" s="258"/>
      <c r="F28" s="258"/>
      <c r="G28" s="258"/>
      <c r="H28" s="258"/>
      <c r="I28" s="258"/>
      <c r="J28" s="262"/>
      <c r="K28" s="265"/>
      <c r="L28" s="265"/>
      <c r="M28" s="269"/>
      <c r="N28" s="265"/>
      <c r="O28" s="270"/>
      <c r="P28" s="270"/>
      <c r="Q28" s="265"/>
      <c r="R28" s="281"/>
      <c r="S28" s="287"/>
      <c r="T28" s="288"/>
      <c r="U28" s="156"/>
      <c r="V28" s="156"/>
      <c r="W28" s="157"/>
      <c r="X28" s="157"/>
      <c r="Y28" s="289"/>
      <c r="Z28" s="291"/>
      <c r="AA28" s="289"/>
      <c r="AB28" s="83" t="s">
        <v>251</v>
      </c>
      <c r="AC28" s="84" t="s">
        <v>259</v>
      </c>
      <c r="AD28" s="93">
        <v>1</v>
      </c>
      <c r="AE28" s="104">
        <v>3.2427351529305669E-2</v>
      </c>
      <c r="AF28" s="87" t="s">
        <v>211</v>
      </c>
      <c r="AG28" s="87" t="s">
        <v>261</v>
      </c>
      <c r="AH28" s="88">
        <v>270</v>
      </c>
      <c r="AI28" s="88">
        <v>1065570</v>
      </c>
      <c r="AJ28" s="88">
        <v>1065570</v>
      </c>
      <c r="AK28" s="88" t="s">
        <v>157</v>
      </c>
      <c r="AL28" s="88" t="s">
        <v>219</v>
      </c>
      <c r="AM28" s="88" t="s">
        <v>220</v>
      </c>
      <c r="AN28" s="120">
        <f>252783220.794-62496500.18</f>
        <v>190286720.61399999</v>
      </c>
      <c r="AO28" s="99" t="s">
        <v>222</v>
      </c>
      <c r="AP28" s="325"/>
      <c r="AQ28" s="325"/>
      <c r="AR28" s="9" t="s">
        <v>225</v>
      </c>
      <c r="AS28" s="9" t="s">
        <v>227</v>
      </c>
      <c r="AT28" s="9" t="s">
        <v>229</v>
      </c>
      <c r="AU28" s="9" t="s">
        <v>220</v>
      </c>
      <c r="AV28" s="9" t="s">
        <v>211</v>
      </c>
      <c r="AW28" s="92" t="s">
        <v>230</v>
      </c>
      <c r="AX28" s="336"/>
      <c r="AY28" s="339"/>
    </row>
    <row r="29" spans="1:51" ht="36" customHeight="1" x14ac:dyDescent="0.3">
      <c r="A29" s="264"/>
      <c r="B29" s="265"/>
      <c r="C29" s="258"/>
      <c r="D29" s="258"/>
      <c r="E29" s="258"/>
      <c r="F29" s="258"/>
      <c r="G29" s="258"/>
      <c r="H29" s="258"/>
      <c r="I29" s="258"/>
      <c r="J29" s="262"/>
      <c r="K29" s="265"/>
      <c r="L29" s="265"/>
      <c r="M29" s="269"/>
      <c r="N29" s="265"/>
      <c r="O29" s="270"/>
      <c r="P29" s="270"/>
      <c r="Q29" s="265"/>
      <c r="R29" s="281"/>
      <c r="S29" s="287"/>
      <c r="T29" s="288"/>
      <c r="U29" s="156"/>
      <c r="V29" s="156"/>
      <c r="W29" s="157"/>
      <c r="X29" s="157"/>
      <c r="Y29" s="289"/>
      <c r="Z29" s="291"/>
      <c r="AA29" s="289"/>
      <c r="AB29" s="314" t="s">
        <v>252</v>
      </c>
      <c r="AC29" s="310" t="s">
        <v>260</v>
      </c>
      <c r="AD29" s="310">
        <v>7</v>
      </c>
      <c r="AE29" s="315">
        <v>0.23949461216463555</v>
      </c>
      <c r="AF29" s="310" t="s">
        <v>211</v>
      </c>
      <c r="AG29" s="310" t="s">
        <v>213</v>
      </c>
      <c r="AH29" s="310">
        <v>330</v>
      </c>
      <c r="AI29" s="310">
        <v>1065570</v>
      </c>
      <c r="AJ29" s="310">
        <v>1065570</v>
      </c>
      <c r="AK29" s="310" t="s">
        <v>157</v>
      </c>
      <c r="AL29" s="310" t="s">
        <v>219</v>
      </c>
      <c r="AM29" s="310" t="s">
        <v>220</v>
      </c>
      <c r="AN29" s="121">
        <v>691525401.20599997</v>
      </c>
      <c r="AO29" s="99" t="s">
        <v>222</v>
      </c>
      <c r="AP29" s="325"/>
      <c r="AQ29" s="325"/>
      <c r="AR29" s="298" t="s">
        <v>225</v>
      </c>
      <c r="AS29" s="298" t="s">
        <v>265</v>
      </c>
      <c r="AT29" s="298" t="s">
        <v>228</v>
      </c>
      <c r="AU29" s="298" t="s">
        <v>220</v>
      </c>
      <c r="AV29" s="298" t="s">
        <v>211</v>
      </c>
      <c r="AW29" s="348" t="s">
        <v>290</v>
      </c>
      <c r="AX29" s="336"/>
      <c r="AY29" s="339"/>
    </row>
    <row r="30" spans="1:51" ht="41.4" x14ac:dyDescent="0.3">
      <c r="A30" s="264"/>
      <c r="B30" s="265"/>
      <c r="C30" s="258"/>
      <c r="D30" s="258"/>
      <c r="E30" s="258"/>
      <c r="F30" s="258"/>
      <c r="G30" s="258"/>
      <c r="H30" s="258"/>
      <c r="I30" s="258"/>
      <c r="J30" s="262"/>
      <c r="K30" s="265"/>
      <c r="L30" s="265"/>
      <c r="M30" s="269"/>
      <c r="N30" s="265"/>
      <c r="O30" s="270"/>
      <c r="P30" s="270"/>
      <c r="Q30" s="265"/>
      <c r="R30" s="281"/>
      <c r="S30" s="287"/>
      <c r="T30" s="288"/>
      <c r="U30" s="156"/>
      <c r="V30" s="156"/>
      <c r="W30" s="157"/>
      <c r="X30" s="157"/>
      <c r="Y30" s="289"/>
      <c r="Z30" s="291"/>
      <c r="AA30" s="289"/>
      <c r="AB30" s="314"/>
      <c r="AC30" s="310"/>
      <c r="AD30" s="310"/>
      <c r="AE30" s="315"/>
      <c r="AF30" s="310"/>
      <c r="AG30" s="310"/>
      <c r="AH30" s="310"/>
      <c r="AI30" s="310"/>
      <c r="AJ30" s="310"/>
      <c r="AK30" s="310"/>
      <c r="AL30" s="310"/>
      <c r="AM30" s="310"/>
      <c r="AN30" s="121">
        <v>713851301</v>
      </c>
      <c r="AO30" s="99" t="s">
        <v>262</v>
      </c>
      <c r="AP30" s="325"/>
      <c r="AQ30" s="325"/>
      <c r="AR30" s="299"/>
      <c r="AS30" s="299"/>
      <c r="AT30" s="299"/>
      <c r="AU30" s="299"/>
      <c r="AV30" s="299"/>
      <c r="AW30" s="349"/>
      <c r="AX30" s="336"/>
      <c r="AY30" s="339"/>
    </row>
    <row r="31" spans="1:51" ht="69" x14ac:dyDescent="0.3">
      <c r="A31" s="264"/>
      <c r="B31" s="265"/>
      <c r="C31" s="258"/>
      <c r="D31" s="258"/>
      <c r="E31" s="258"/>
      <c r="F31" s="258"/>
      <c r="G31" s="258"/>
      <c r="H31" s="258"/>
      <c r="I31" s="258"/>
      <c r="J31" s="262"/>
      <c r="K31" s="265"/>
      <c r="L31" s="265"/>
      <c r="M31" s="269"/>
      <c r="N31" s="265"/>
      <c r="O31" s="270"/>
      <c r="P31" s="270"/>
      <c r="Q31" s="265"/>
      <c r="R31" s="281"/>
      <c r="S31" s="287"/>
      <c r="T31" s="288"/>
      <c r="U31" s="156"/>
      <c r="V31" s="156"/>
      <c r="W31" s="157"/>
      <c r="X31" s="157"/>
      <c r="Y31" s="289"/>
      <c r="Z31" s="291"/>
      <c r="AA31" s="289"/>
      <c r="AB31" s="84" t="s">
        <v>204</v>
      </c>
      <c r="AC31" s="84" t="s">
        <v>209</v>
      </c>
      <c r="AD31" s="93">
        <v>54</v>
      </c>
      <c r="AE31" s="104">
        <v>0.27407061607228178</v>
      </c>
      <c r="AF31" s="87" t="s">
        <v>211</v>
      </c>
      <c r="AG31" s="87" t="s">
        <v>213</v>
      </c>
      <c r="AH31" s="88">
        <v>330</v>
      </c>
      <c r="AI31" s="88">
        <v>1065570</v>
      </c>
      <c r="AJ31" s="88">
        <v>1065570</v>
      </c>
      <c r="AK31" s="88" t="s">
        <v>157</v>
      </c>
      <c r="AL31" s="88" t="s">
        <v>219</v>
      </c>
      <c r="AM31" s="88" t="s">
        <v>220</v>
      </c>
      <c r="AN31" s="121">
        <f>1100000000+150000000+358271915.20472</f>
        <v>1608271915.20472</v>
      </c>
      <c r="AO31" s="99" t="s">
        <v>221</v>
      </c>
      <c r="AP31" s="325"/>
      <c r="AQ31" s="325"/>
      <c r="AR31" s="9" t="s">
        <v>225</v>
      </c>
      <c r="AS31" s="9" t="s">
        <v>232</v>
      </c>
      <c r="AT31" s="86" t="s">
        <v>228</v>
      </c>
      <c r="AU31" s="86" t="str">
        <f>+AU29</f>
        <v>RECURSOS PROPIOS</v>
      </c>
      <c r="AV31" s="9" t="s">
        <v>211</v>
      </c>
      <c r="AW31" s="92" t="s">
        <v>290</v>
      </c>
      <c r="AX31" s="336"/>
      <c r="AY31" s="339"/>
    </row>
    <row r="32" spans="1:51" ht="124.2" x14ac:dyDescent="0.3">
      <c r="A32" s="264"/>
      <c r="B32" s="265"/>
      <c r="C32" s="258"/>
      <c r="D32" s="258"/>
      <c r="E32" s="258"/>
      <c r="F32" s="258"/>
      <c r="G32" s="258"/>
      <c r="H32" s="258"/>
      <c r="I32" s="258"/>
      <c r="J32" s="262"/>
      <c r="K32" s="265"/>
      <c r="L32" s="265"/>
      <c r="M32" s="269"/>
      <c r="N32" s="265"/>
      <c r="O32" s="270"/>
      <c r="P32" s="270"/>
      <c r="Q32" s="265"/>
      <c r="R32" s="281"/>
      <c r="S32" s="287"/>
      <c r="T32" s="288"/>
      <c r="U32" s="156"/>
      <c r="V32" s="156"/>
      <c r="W32" s="157"/>
      <c r="X32" s="157"/>
      <c r="Y32" s="289"/>
      <c r="Z32" s="291"/>
      <c r="AA32" s="289"/>
      <c r="AB32" s="84" t="s">
        <v>253</v>
      </c>
      <c r="AC32" s="84" t="s">
        <v>212</v>
      </c>
      <c r="AD32" s="93">
        <v>8</v>
      </c>
      <c r="AE32" s="104">
        <v>6.8165243322649161E-4</v>
      </c>
      <c r="AF32" s="87" t="s">
        <v>211</v>
      </c>
      <c r="AG32" s="87" t="s">
        <v>213</v>
      </c>
      <c r="AH32" s="88">
        <v>330</v>
      </c>
      <c r="AI32" s="88">
        <v>1065570</v>
      </c>
      <c r="AJ32" s="88">
        <v>1065570</v>
      </c>
      <c r="AK32" s="88" t="s">
        <v>157</v>
      </c>
      <c r="AL32" s="88" t="s">
        <v>219</v>
      </c>
      <c r="AM32" s="88" t="s">
        <v>220</v>
      </c>
      <c r="AN32" s="121">
        <v>4000000</v>
      </c>
      <c r="AO32" s="99" t="s">
        <v>221</v>
      </c>
      <c r="AP32" s="326"/>
      <c r="AQ32" s="326"/>
      <c r="AR32" s="9" t="s">
        <v>226</v>
      </c>
      <c r="AS32" s="86"/>
      <c r="AT32" s="86"/>
      <c r="AU32" s="86"/>
      <c r="AV32" s="86"/>
      <c r="AW32" s="92" t="s">
        <v>233</v>
      </c>
      <c r="AX32" s="336"/>
      <c r="AY32" s="339"/>
    </row>
    <row r="33" spans="1:51" s="128" customFormat="1" ht="98.1" customHeight="1" x14ac:dyDescent="0.3">
      <c r="A33" s="264"/>
      <c r="B33" s="265"/>
      <c r="C33" s="258"/>
      <c r="D33" s="258"/>
      <c r="E33" s="258"/>
      <c r="F33" s="258"/>
      <c r="G33" s="258"/>
      <c r="H33" s="258"/>
      <c r="I33" s="258"/>
      <c r="J33" s="263" t="s">
        <v>184</v>
      </c>
      <c r="K33" s="257" t="s">
        <v>185</v>
      </c>
      <c r="L33" s="257" t="s">
        <v>166</v>
      </c>
      <c r="M33" s="271">
        <v>32</v>
      </c>
      <c r="N33" s="257" t="s">
        <v>186</v>
      </c>
      <c r="O33" s="273" t="s">
        <v>168</v>
      </c>
      <c r="P33" s="266"/>
      <c r="Q33" s="257"/>
      <c r="R33" s="275">
        <v>5</v>
      </c>
      <c r="S33" s="284">
        <v>5</v>
      </c>
      <c r="T33" s="279">
        <v>9</v>
      </c>
      <c r="U33" s="158"/>
      <c r="V33" s="158"/>
      <c r="W33" s="159"/>
      <c r="X33" s="159"/>
      <c r="Y33" s="294" t="s">
        <v>198</v>
      </c>
      <c r="Z33" s="295">
        <v>2021130010279</v>
      </c>
      <c r="AA33" s="296" t="s">
        <v>199</v>
      </c>
      <c r="AB33" s="115" t="s">
        <v>272</v>
      </c>
      <c r="AC33" s="124" t="s">
        <v>274</v>
      </c>
      <c r="AD33" s="116">
        <v>1</v>
      </c>
      <c r="AE33" s="129">
        <f>3.57078791443303%+0.52571829715362%</f>
        <v>4.0965062115866493E-2</v>
      </c>
      <c r="AF33" s="125" t="s">
        <v>211</v>
      </c>
      <c r="AG33" s="125" t="s">
        <v>213</v>
      </c>
      <c r="AH33" s="126">
        <v>330</v>
      </c>
      <c r="AI33" s="126">
        <v>1065570</v>
      </c>
      <c r="AJ33" s="126">
        <v>1065570</v>
      </c>
      <c r="AK33" s="126" t="s">
        <v>157</v>
      </c>
      <c r="AL33" s="126" t="s">
        <v>219</v>
      </c>
      <c r="AM33" s="126" t="s">
        <v>220</v>
      </c>
      <c r="AN33" s="98">
        <v>104600000</v>
      </c>
      <c r="AO33" s="130" t="s">
        <v>276</v>
      </c>
      <c r="AP33" s="346" t="s">
        <v>198</v>
      </c>
      <c r="AQ33" s="346" t="s">
        <v>277</v>
      </c>
      <c r="AR33" s="127" t="s">
        <v>225</v>
      </c>
      <c r="AS33" s="9" t="s">
        <v>232</v>
      </c>
      <c r="AT33" s="86" t="s">
        <v>228</v>
      </c>
      <c r="AU33" s="86" t="str">
        <f>+AU31</f>
        <v>RECURSOS PROPIOS</v>
      </c>
      <c r="AV33" s="9" t="s">
        <v>211</v>
      </c>
      <c r="AW33" s="92" t="s">
        <v>290</v>
      </c>
      <c r="AX33" s="336"/>
      <c r="AY33" s="339"/>
    </row>
    <row r="34" spans="1:51" s="128" customFormat="1" ht="55.2" x14ac:dyDescent="0.3">
      <c r="A34" s="264"/>
      <c r="B34" s="265"/>
      <c r="C34" s="258"/>
      <c r="D34" s="258"/>
      <c r="E34" s="258"/>
      <c r="F34" s="258"/>
      <c r="G34" s="258"/>
      <c r="H34" s="258"/>
      <c r="I34" s="258"/>
      <c r="J34" s="263"/>
      <c r="K34" s="258"/>
      <c r="L34" s="258"/>
      <c r="M34" s="272"/>
      <c r="N34" s="258"/>
      <c r="O34" s="274"/>
      <c r="P34" s="267"/>
      <c r="Q34" s="258"/>
      <c r="R34" s="276"/>
      <c r="S34" s="285"/>
      <c r="T34" s="280"/>
      <c r="U34" s="158"/>
      <c r="V34" s="158"/>
      <c r="W34" s="159"/>
      <c r="X34" s="159"/>
      <c r="Y34" s="294"/>
      <c r="Z34" s="295"/>
      <c r="AA34" s="296"/>
      <c r="AB34" s="115" t="s">
        <v>278</v>
      </c>
      <c r="AC34" s="132" t="s">
        <v>279</v>
      </c>
      <c r="AD34" s="117">
        <v>1</v>
      </c>
      <c r="AE34" s="133">
        <v>6.8275103526444128E-2</v>
      </c>
      <c r="AF34" s="134" t="s">
        <v>261</v>
      </c>
      <c r="AG34" s="134" t="s">
        <v>213</v>
      </c>
      <c r="AH34" s="131">
        <v>90</v>
      </c>
      <c r="AI34" s="131">
        <v>1065570</v>
      </c>
      <c r="AJ34" s="131">
        <v>1065570</v>
      </c>
      <c r="AK34" s="131" t="s">
        <v>157</v>
      </c>
      <c r="AL34" s="131" t="s">
        <v>219</v>
      </c>
      <c r="AM34" s="126" t="s">
        <v>220</v>
      </c>
      <c r="AN34" s="98">
        <v>206835199.99999997</v>
      </c>
      <c r="AO34" s="130" t="s">
        <v>276</v>
      </c>
      <c r="AP34" s="347"/>
      <c r="AQ34" s="347"/>
      <c r="AR34" s="136" t="s">
        <v>225</v>
      </c>
      <c r="AS34" s="103" t="s">
        <v>280</v>
      </c>
      <c r="AT34" s="122" t="s">
        <v>289</v>
      </c>
      <c r="AU34" s="122" t="s">
        <v>220</v>
      </c>
      <c r="AV34" s="103" t="s">
        <v>261</v>
      </c>
      <c r="AW34" s="92" t="s">
        <v>291</v>
      </c>
      <c r="AX34" s="336"/>
      <c r="AY34" s="339"/>
    </row>
    <row r="35" spans="1:51" s="128" customFormat="1" ht="84" customHeight="1" x14ac:dyDescent="0.3">
      <c r="A35" s="264"/>
      <c r="B35" s="265"/>
      <c r="C35" s="258"/>
      <c r="D35" s="258"/>
      <c r="E35" s="258"/>
      <c r="F35" s="258"/>
      <c r="G35" s="258"/>
      <c r="H35" s="258"/>
      <c r="I35" s="258"/>
      <c r="J35" s="263"/>
      <c r="K35" s="258"/>
      <c r="L35" s="258"/>
      <c r="M35" s="272"/>
      <c r="N35" s="258"/>
      <c r="O35" s="274"/>
      <c r="P35" s="267"/>
      <c r="Q35" s="258"/>
      <c r="R35" s="276"/>
      <c r="S35" s="285"/>
      <c r="T35" s="280"/>
      <c r="U35" s="158"/>
      <c r="V35" s="158"/>
      <c r="W35" s="159"/>
      <c r="X35" s="159"/>
      <c r="Y35" s="294"/>
      <c r="Z35" s="295"/>
      <c r="AA35" s="296"/>
      <c r="AB35" s="115" t="s">
        <v>282</v>
      </c>
      <c r="AC35" s="132" t="s">
        <v>284</v>
      </c>
      <c r="AD35" s="117">
        <v>3</v>
      </c>
      <c r="AE35" s="133">
        <v>0.17410151399243251</v>
      </c>
      <c r="AF35" s="134" t="s">
        <v>216</v>
      </c>
      <c r="AG35" s="134" t="s">
        <v>239</v>
      </c>
      <c r="AH35" s="131">
        <v>120</v>
      </c>
      <c r="AI35" s="131">
        <v>1065570</v>
      </c>
      <c r="AJ35" s="131">
        <v>1065570</v>
      </c>
      <c r="AK35" s="131" t="s">
        <v>157</v>
      </c>
      <c r="AL35" s="131" t="s">
        <v>219</v>
      </c>
      <c r="AM35" s="126" t="s">
        <v>220</v>
      </c>
      <c r="AN35" s="98">
        <v>510000000</v>
      </c>
      <c r="AO35" s="130" t="s">
        <v>276</v>
      </c>
      <c r="AP35" s="347"/>
      <c r="AQ35" s="347"/>
      <c r="AR35" s="136" t="s">
        <v>225</v>
      </c>
      <c r="AS35" s="103" t="s">
        <v>280</v>
      </c>
      <c r="AT35" s="122" t="s">
        <v>269</v>
      </c>
      <c r="AU35" s="122" t="s">
        <v>220</v>
      </c>
      <c r="AV35" s="103" t="s">
        <v>216</v>
      </c>
      <c r="AW35" s="92" t="s">
        <v>291</v>
      </c>
      <c r="AX35" s="336"/>
      <c r="AY35" s="339"/>
    </row>
    <row r="36" spans="1:51" s="128" customFormat="1" ht="80.099999999999994" customHeight="1" x14ac:dyDescent="0.3">
      <c r="A36" s="264"/>
      <c r="B36" s="265"/>
      <c r="C36" s="258"/>
      <c r="D36" s="258"/>
      <c r="E36" s="258"/>
      <c r="F36" s="258"/>
      <c r="G36" s="258"/>
      <c r="H36" s="258"/>
      <c r="I36" s="258"/>
      <c r="J36" s="263"/>
      <c r="K36" s="258"/>
      <c r="L36" s="258"/>
      <c r="M36" s="272"/>
      <c r="N36" s="258"/>
      <c r="O36" s="274"/>
      <c r="P36" s="267"/>
      <c r="Q36" s="258"/>
      <c r="R36" s="276"/>
      <c r="S36" s="285"/>
      <c r="T36" s="280"/>
      <c r="U36" s="158"/>
      <c r="V36" s="158"/>
      <c r="W36" s="159"/>
      <c r="X36" s="159"/>
      <c r="Y36" s="294"/>
      <c r="Z36" s="295"/>
      <c r="AA36" s="296"/>
      <c r="AB36" s="318" t="s">
        <v>273</v>
      </c>
      <c r="AC36" s="319" t="s">
        <v>275</v>
      </c>
      <c r="AD36" s="311">
        <v>1</v>
      </c>
      <c r="AE36" s="331">
        <v>0.55065753202087497</v>
      </c>
      <c r="AF36" s="311" t="s">
        <v>211</v>
      </c>
      <c r="AG36" s="311" t="s">
        <v>261</v>
      </c>
      <c r="AH36" s="311">
        <v>270</v>
      </c>
      <c r="AI36" s="311">
        <v>1065570</v>
      </c>
      <c r="AJ36" s="311">
        <v>1065570</v>
      </c>
      <c r="AK36" s="311" t="s">
        <v>157</v>
      </c>
      <c r="AL36" s="311" t="s">
        <v>219</v>
      </c>
      <c r="AM36" s="310" t="s">
        <v>220</v>
      </c>
      <c r="AN36" s="98">
        <v>1227161390.9987202</v>
      </c>
      <c r="AO36" s="130" t="s">
        <v>276</v>
      </c>
      <c r="AP36" s="347"/>
      <c r="AQ36" s="347"/>
      <c r="AR36" s="327" t="s">
        <v>225</v>
      </c>
      <c r="AS36" s="327" t="s">
        <v>227</v>
      </c>
      <c r="AT36" s="327" t="s">
        <v>229</v>
      </c>
      <c r="AU36" s="327" t="s">
        <v>220</v>
      </c>
      <c r="AV36" s="327" t="s">
        <v>211</v>
      </c>
      <c r="AW36" s="344" t="s">
        <v>230</v>
      </c>
      <c r="AX36" s="336"/>
      <c r="AY36" s="339"/>
    </row>
    <row r="37" spans="1:51" s="128" customFormat="1" ht="45.6" customHeight="1" x14ac:dyDescent="0.3">
      <c r="A37" s="264"/>
      <c r="B37" s="265"/>
      <c r="C37" s="258"/>
      <c r="D37" s="258"/>
      <c r="E37" s="258"/>
      <c r="F37" s="258"/>
      <c r="G37" s="258"/>
      <c r="H37" s="258"/>
      <c r="I37" s="258"/>
      <c r="J37" s="263"/>
      <c r="K37" s="258"/>
      <c r="L37" s="258"/>
      <c r="M37" s="272"/>
      <c r="N37" s="258"/>
      <c r="O37" s="274"/>
      <c r="P37" s="267"/>
      <c r="Q37" s="258"/>
      <c r="R37" s="276"/>
      <c r="S37" s="285"/>
      <c r="T37" s="280"/>
      <c r="U37" s="158"/>
      <c r="V37" s="158"/>
      <c r="W37" s="159"/>
      <c r="X37" s="159"/>
      <c r="Y37" s="294"/>
      <c r="Z37" s="295"/>
      <c r="AA37" s="296"/>
      <c r="AB37" s="318"/>
      <c r="AC37" s="329"/>
      <c r="AD37" s="330"/>
      <c r="AE37" s="332"/>
      <c r="AF37" s="330"/>
      <c r="AG37" s="330"/>
      <c r="AH37" s="330"/>
      <c r="AI37" s="330"/>
      <c r="AJ37" s="330"/>
      <c r="AK37" s="330"/>
      <c r="AL37" s="330"/>
      <c r="AM37" s="310"/>
      <c r="AN37" s="98">
        <v>385893745</v>
      </c>
      <c r="AO37" s="130" t="s">
        <v>222</v>
      </c>
      <c r="AP37" s="347"/>
      <c r="AQ37" s="347"/>
      <c r="AR37" s="328"/>
      <c r="AS37" s="328"/>
      <c r="AT37" s="328"/>
      <c r="AU37" s="328"/>
      <c r="AV37" s="328"/>
      <c r="AW37" s="345"/>
      <c r="AX37" s="336"/>
      <c r="AY37" s="339"/>
    </row>
    <row r="38" spans="1:51" ht="69" x14ac:dyDescent="0.3">
      <c r="A38" s="264"/>
      <c r="B38" s="265"/>
      <c r="C38" s="258"/>
      <c r="D38" s="258"/>
      <c r="E38" s="258"/>
      <c r="F38" s="258"/>
      <c r="G38" s="258"/>
      <c r="H38" s="258"/>
      <c r="I38" s="258"/>
      <c r="J38" s="263"/>
      <c r="K38" s="108" t="s">
        <v>187</v>
      </c>
      <c r="L38" s="108" t="s">
        <v>166</v>
      </c>
      <c r="M38" s="108">
        <v>0</v>
      </c>
      <c r="N38" s="108" t="s">
        <v>188</v>
      </c>
      <c r="O38" s="108" t="s">
        <v>168</v>
      </c>
      <c r="P38" s="108"/>
      <c r="Q38" s="108"/>
      <c r="R38" s="111">
        <v>1000</v>
      </c>
      <c r="S38" s="135">
        <v>250</v>
      </c>
      <c r="T38" s="76">
        <v>1200</v>
      </c>
      <c r="U38" s="156"/>
      <c r="V38" s="156"/>
      <c r="W38" s="157"/>
      <c r="X38" s="157"/>
      <c r="Y38" s="289"/>
      <c r="Z38" s="291"/>
      <c r="AA38" s="297"/>
      <c r="AB38" s="115" t="s">
        <v>281</v>
      </c>
      <c r="AC38" s="124" t="s">
        <v>283</v>
      </c>
      <c r="AD38" s="116">
        <v>1</v>
      </c>
      <c r="AE38" s="129">
        <v>6.8275103526444128E-2</v>
      </c>
      <c r="AF38" s="125" t="s">
        <v>216</v>
      </c>
      <c r="AG38" s="125" t="s">
        <v>215</v>
      </c>
      <c r="AH38" s="126">
        <v>60</v>
      </c>
      <c r="AI38" s="126">
        <v>1065570</v>
      </c>
      <c r="AJ38" s="126">
        <v>1065570</v>
      </c>
      <c r="AK38" s="126" t="s">
        <v>157</v>
      </c>
      <c r="AL38" s="126" t="s">
        <v>219</v>
      </c>
      <c r="AM38" s="126" t="s">
        <v>220</v>
      </c>
      <c r="AN38" s="98">
        <v>200000000</v>
      </c>
      <c r="AO38" s="130" t="s">
        <v>276</v>
      </c>
      <c r="AP38" s="347"/>
      <c r="AQ38" s="347"/>
      <c r="AR38" s="127" t="s">
        <v>225</v>
      </c>
      <c r="AS38" s="9" t="s">
        <v>280</v>
      </c>
      <c r="AT38" s="86" t="s">
        <v>269</v>
      </c>
      <c r="AU38" s="86" t="s">
        <v>220</v>
      </c>
      <c r="AV38" s="9" t="s">
        <v>216</v>
      </c>
      <c r="AW38" s="92" t="s">
        <v>291</v>
      </c>
      <c r="AX38" s="336"/>
      <c r="AY38" s="339"/>
    </row>
    <row r="39" spans="1:51" ht="59.4" x14ac:dyDescent="0.3">
      <c r="A39" s="264"/>
      <c r="B39" s="265"/>
      <c r="C39" s="258"/>
      <c r="D39" s="258"/>
      <c r="E39" s="258"/>
      <c r="F39" s="258"/>
      <c r="G39" s="258"/>
      <c r="H39" s="258"/>
      <c r="I39" s="258"/>
      <c r="J39" s="263"/>
      <c r="K39" s="169" t="s">
        <v>189</v>
      </c>
      <c r="L39" s="169" t="s">
        <v>166</v>
      </c>
      <c r="M39" s="171">
        <v>0</v>
      </c>
      <c r="N39" s="169" t="s">
        <v>190</v>
      </c>
      <c r="O39" s="170" t="s">
        <v>168</v>
      </c>
      <c r="P39" s="170"/>
      <c r="Q39" s="171"/>
      <c r="R39" s="166">
        <v>20</v>
      </c>
      <c r="S39" s="167">
        <v>5</v>
      </c>
      <c r="T39" s="168">
        <v>20</v>
      </c>
      <c r="U39" s="156"/>
      <c r="V39" s="156"/>
      <c r="W39" s="157"/>
      <c r="X39" s="157"/>
      <c r="Y39" s="289"/>
      <c r="Z39" s="291"/>
      <c r="AA39" s="297"/>
      <c r="AB39" s="115" t="s">
        <v>285</v>
      </c>
      <c r="AC39" s="124" t="s">
        <v>286</v>
      </c>
      <c r="AD39" s="116">
        <v>1</v>
      </c>
      <c r="AE39" s="129">
        <f>9.5392314879818%</f>
        <v>9.5392314879818002E-2</v>
      </c>
      <c r="AF39" s="87" t="s">
        <v>210</v>
      </c>
      <c r="AG39" s="87" t="s">
        <v>213</v>
      </c>
      <c r="AH39" s="88">
        <v>360</v>
      </c>
      <c r="AI39" s="126">
        <v>1065570</v>
      </c>
      <c r="AJ39" s="126">
        <v>1065570</v>
      </c>
      <c r="AK39" s="126" t="s">
        <v>157</v>
      </c>
      <c r="AL39" s="126" t="s">
        <v>219</v>
      </c>
      <c r="AM39" s="126" t="s">
        <v>220</v>
      </c>
      <c r="AN39" s="98">
        <v>279435138</v>
      </c>
      <c r="AO39" s="130" t="s">
        <v>276</v>
      </c>
      <c r="AP39" s="347"/>
      <c r="AQ39" s="347"/>
      <c r="AR39" s="9" t="s">
        <v>226</v>
      </c>
      <c r="AS39" s="86"/>
      <c r="AT39" s="86"/>
      <c r="AU39" s="9"/>
      <c r="AV39" s="9"/>
      <c r="AW39" s="92" t="s">
        <v>288</v>
      </c>
      <c r="AX39" s="336"/>
      <c r="AY39" s="339"/>
    </row>
    <row r="40" spans="1:51" ht="54" customHeight="1" x14ac:dyDescent="0.3">
      <c r="A40" s="264"/>
      <c r="B40" s="265"/>
      <c r="C40" s="258"/>
      <c r="D40" s="258"/>
      <c r="E40" s="258"/>
      <c r="F40" s="258"/>
      <c r="G40" s="258"/>
      <c r="H40" s="258"/>
      <c r="I40" s="258"/>
      <c r="J40" s="263"/>
      <c r="K40" s="258"/>
      <c r="L40" s="258"/>
      <c r="M40" s="258"/>
      <c r="N40" s="258"/>
      <c r="O40" s="258"/>
      <c r="P40" s="267"/>
      <c r="Q40" s="258"/>
      <c r="R40" s="276"/>
      <c r="S40" s="285"/>
      <c r="T40" s="280"/>
      <c r="U40" s="156"/>
      <c r="V40" s="156"/>
      <c r="W40" s="157"/>
      <c r="X40" s="157"/>
      <c r="Y40" s="263"/>
      <c r="Z40" s="290"/>
      <c r="AA40" s="263"/>
      <c r="AB40" s="83" t="s">
        <v>345</v>
      </c>
      <c r="AC40" s="93" t="s">
        <v>304</v>
      </c>
      <c r="AD40" s="93">
        <v>1</v>
      </c>
      <c r="AE40" s="133">
        <v>0.2161871824723734</v>
      </c>
      <c r="AF40" s="87" t="s">
        <v>216</v>
      </c>
      <c r="AG40" s="87" t="s">
        <v>215</v>
      </c>
      <c r="AH40" s="88">
        <v>60</v>
      </c>
      <c r="AI40" s="88">
        <v>1065570</v>
      </c>
      <c r="AJ40" s="88">
        <v>1065570</v>
      </c>
      <c r="AK40" s="88" t="s">
        <v>157</v>
      </c>
      <c r="AL40" s="88" t="s">
        <v>219</v>
      </c>
      <c r="AM40" s="88" t="s">
        <v>220</v>
      </c>
      <c r="AN40" s="98">
        <v>150000000</v>
      </c>
      <c r="AO40" s="130" t="s">
        <v>221</v>
      </c>
      <c r="AP40" s="343"/>
      <c r="AQ40" s="343"/>
      <c r="AR40" s="9" t="s">
        <v>225</v>
      </c>
      <c r="AS40" s="9" t="s">
        <v>227</v>
      </c>
      <c r="AT40" s="86" t="s">
        <v>229</v>
      </c>
      <c r="AU40" s="9" t="s">
        <v>220</v>
      </c>
      <c r="AV40" s="107" t="s">
        <v>216</v>
      </c>
      <c r="AW40" s="92" t="s">
        <v>291</v>
      </c>
      <c r="AX40" s="336"/>
      <c r="AY40" s="339"/>
    </row>
    <row r="41" spans="1:51" ht="62.4" customHeight="1" x14ac:dyDescent="0.3">
      <c r="A41" s="264"/>
      <c r="B41" s="265"/>
      <c r="C41" s="258"/>
      <c r="D41" s="258"/>
      <c r="E41" s="258"/>
      <c r="F41" s="258"/>
      <c r="G41" s="258"/>
      <c r="H41" s="258"/>
      <c r="I41" s="258"/>
      <c r="J41" s="263"/>
      <c r="K41" s="258"/>
      <c r="L41" s="258"/>
      <c r="M41" s="258"/>
      <c r="N41" s="258"/>
      <c r="O41" s="258"/>
      <c r="P41" s="267"/>
      <c r="Q41" s="258"/>
      <c r="R41" s="276"/>
      <c r="S41" s="285"/>
      <c r="T41" s="280"/>
      <c r="U41" s="156"/>
      <c r="V41" s="156"/>
      <c r="W41" s="157"/>
      <c r="X41" s="157"/>
      <c r="Y41" s="263"/>
      <c r="Z41" s="290"/>
      <c r="AA41" s="263"/>
      <c r="AB41" s="314" t="s">
        <v>346</v>
      </c>
      <c r="AC41" s="303" t="s">
        <v>305</v>
      </c>
      <c r="AD41" s="301">
        <v>1</v>
      </c>
      <c r="AE41" s="333">
        <v>0.43237436494474701</v>
      </c>
      <c r="AF41" s="301" t="s">
        <v>216</v>
      </c>
      <c r="AG41" s="301" t="s">
        <v>213</v>
      </c>
      <c r="AH41" s="301">
        <v>300</v>
      </c>
      <c r="AI41" s="301">
        <v>1065570</v>
      </c>
      <c r="AJ41" s="301">
        <v>1065570</v>
      </c>
      <c r="AK41" s="301" t="s">
        <v>157</v>
      </c>
      <c r="AL41" s="301" t="str">
        <f>+AL43</f>
        <v>MARLON ORTEGA BUELVAS</v>
      </c>
      <c r="AM41" s="301" t="s">
        <v>220</v>
      </c>
      <c r="AN41" s="98">
        <v>282882462</v>
      </c>
      <c r="AO41" s="130" t="s">
        <v>221</v>
      </c>
      <c r="AP41" s="343"/>
      <c r="AQ41" s="343"/>
      <c r="AR41" s="298" t="s">
        <v>225</v>
      </c>
      <c r="AS41" s="298" t="s">
        <v>232</v>
      </c>
      <c r="AT41" s="298" t="s">
        <v>228</v>
      </c>
      <c r="AU41" s="298" t="str">
        <f>AU40</f>
        <v>RECURSOS PROPIOS</v>
      </c>
      <c r="AV41" s="298" t="s">
        <v>216</v>
      </c>
      <c r="AW41" s="341" t="s">
        <v>291</v>
      </c>
      <c r="AX41" s="336"/>
      <c r="AY41" s="339"/>
    </row>
    <row r="42" spans="1:51" ht="29.4" customHeight="1" x14ac:dyDescent="0.3">
      <c r="A42" s="264"/>
      <c r="B42" s="265"/>
      <c r="C42" s="258"/>
      <c r="D42" s="258"/>
      <c r="E42" s="258"/>
      <c r="F42" s="258"/>
      <c r="G42" s="258"/>
      <c r="H42" s="258"/>
      <c r="I42" s="258"/>
      <c r="J42" s="263"/>
      <c r="K42" s="258"/>
      <c r="L42" s="258"/>
      <c r="M42" s="258"/>
      <c r="N42" s="258"/>
      <c r="O42" s="258"/>
      <c r="P42" s="267"/>
      <c r="Q42" s="258"/>
      <c r="R42" s="276"/>
      <c r="S42" s="285"/>
      <c r="T42" s="280"/>
      <c r="U42" s="156"/>
      <c r="V42" s="156"/>
      <c r="W42" s="157"/>
      <c r="X42" s="157"/>
      <c r="Y42" s="263"/>
      <c r="Z42" s="290"/>
      <c r="AA42" s="263"/>
      <c r="AB42" s="314"/>
      <c r="AC42" s="303"/>
      <c r="AD42" s="302"/>
      <c r="AE42" s="334"/>
      <c r="AF42" s="302"/>
      <c r="AG42" s="302"/>
      <c r="AH42" s="302"/>
      <c r="AI42" s="302"/>
      <c r="AJ42" s="302"/>
      <c r="AK42" s="302"/>
      <c r="AL42" s="302"/>
      <c r="AM42" s="302"/>
      <c r="AN42" s="98">
        <v>17117538</v>
      </c>
      <c r="AO42" s="130" t="s">
        <v>222</v>
      </c>
      <c r="AP42" s="343"/>
      <c r="AQ42" s="343"/>
      <c r="AR42" s="299"/>
      <c r="AS42" s="299"/>
      <c r="AT42" s="299"/>
      <c r="AU42" s="299"/>
      <c r="AV42" s="299"/>
      <c r="AW42" s="342"/>
      <c r="AX42" s="336"/>
      <c r="AY42" s="339"/>
    </row>
    <row r="43" spans="1:51" ht="114" customHeight="1" x14ac:dyDescent="0.3">
      <c r="A43" s="264"/>
      <c r="B43" s="265"/>
      <c r="C43" s="259"/>
      <c r="D43" s="259"/>
      <c r="E43" s="259"/>
      <c r="F43" s="259"/>
      <c r="G43" s="259"/>
      <c r="H43" s="259"/>
      <c r="I43" s="259"/>
      <c r="J43" s="263"/>
      <c r="K43" s="57" t="s">
        <v>192</v>
      </c>
      <c r="L43" s="58" t="s">
        <v>166</v>
      </c>
      <c r="M43" s="59">
        <v>0</v>
      </c>
      <c r="N43" s="58" t="s">
        <v>193</v>
      </c>
      <c r="O43" s="60"/>
      <c r="P43" s="60" t="s">
        <v>168</v>
      </c>
      <c r="Q43" s="58" t="s">
        <v>191</v>
      </c>
      <c r="R43" s="67">
        <v>2000</v>
      </c>
      <c r="S43" s="68">
        <v>500</v>
      </c>
      <c r="T43" s="69">
        <v>7211</v>
      </c>
      <c r="U43" s="156"/>
      <c r="V43" s="156"/>
      <c r="W43" s="157"/>
      <c r="X43" s="157"/>
      <c r="Y43" s="289"/>
      <c r="Z43" s="291"/>
      <c r="AA43" s="289"/>
      <c r="AB43" s="83" t="s">
        <v>347</v>
      </c>
      <c r="AC43" s="132" t="s">
        <v>287</v>
      </c>
      <c r="AD43" s="93">
        <v>11</v>
      </c>
      <c r="AE43" s="133">
        <v>0.35143845258287998</v>
      </c>
      <c r="AF43" s="87" t="s">
        <v>211</v>
      </c>
      <c r="AG43" s="87" t="s">
        <v>213</v>
      </c>
      <c r="AH43" s="88">
        <v>330</v>
      </c>
      <c r="AI43" s="88">
        <v>1065570</v>
      </c>
      <c r="AJ43" s="88">
        <v>1065570</v>
      </c>
      <c r="AK43" s="88" t="s">
        <v>157</v>
      </c>
      <c r="AL43" s="88" t="s">
        <v>306</v>
      </c>
      <c r="AM43" s="88" t="s">
        <v>220</v>
      </c>
      <c r="AN43" s="98">
        <v>243843170</v>
      </c>
      <c r="AO43" s="130" t="s">
        <v>222</v>
      </c>
      <c r="AP43" s="313"/>
      <c r="AQ43" s="313"/>
      <c r="AR43" s="9" t="s">
        <v>225</v>
      </c>
      <c r="AS43" s="86" t="s">
        <v>232</v>
      </c>
      <c r="AT43" s="86" t="s">
        <v>228</v>
      </c>
      <c r="AU43" s="9" t="s">
        <v>220</v>
      </c>
      <c r="AV43" s="9" t="s">
        <v>211</v>
      </c>
      <c r="AW43" s="92" t="s">
        <v>291</v>
      </c>
      <c r="AX43" s="337"/>
      <c r="AY43" s="340"/>
    </row>
    <row r="44" spans="1:51" ht="248.4" x14ac:dyDescent="0.45">
      <c r="A44" s="160"/>
      <c r="B44" s="53"/>
      <c r="C44" s="54"/>
      <c r="D44" s="54"/>
      <c r="E44" s="54"/>
      <c r="F44" s="54"/>
      <c r="G44" s="54"/>
      <c r="H44" s="54"/>
      <c r="I44" s="54"/>
      <c r="J44" s="53"/>
      <c r="K44" s="57"/>
      <c r="L44" s="58"/>
      <c r="M44" s="59"/>
      <c r="N44" s="58"/>
      <c r="O44" s="59"/>
      <c r="P44" s="59"/>
      <c r="Q44" s="59"/>
      <c r="R44" s="70"/>
      <c r="S44" s="71"/>
      <c r="T44" s="72"/>
      <c r="U44" s="156"/>
      <c r="V44" s="156"/>
      <c r="W44" s="157"/>
      <c r="X44" s="157"/>
      <c r="Y44" s="77" t="s">
        <v>292</v>
      </c>
      <c r="Z44" s="78" t="s">
        <v>200</v>
      </c>
      <c r="AA44" s="79" t="s">
        <v>201</v>
      </c>
      <c r="AB44" s="91" t="s">
        <v>307</v>
      </c>
      <c r="AC44" s="91" t="s">
        <v>308</v>
      </c>
      <c r="AD44" s="140">
        <v>1</v>
      </c>
      <c r="AE44" s="141">
        <v>1</v>
      </c>
      <c r="AF44" s="90" t="s">
        <v>309</v>
      </c>
      <c r="AG44" s="140" t="s">
        <v>309</v>
      </c>
      <c r="AH44" s="142">
        <v>30</v>
      </c>
      <c r="AI44" s="140" t="s">
        <v>200</v>
      </c>
      <c r="AJ44" s="140" t="s">
        <v>200</v>
      </c>
      <c r="AK44" s="88" t="s">
        <v>157</v>
      </c>
      <c r="AL44" s="88" t="s">
        <v>310</v>
      </c>
      <c r="AM44" s="140" t="s">
        <v>200</v>
      </c>
      <c r="AN44" s="140" t="s">
        <v>200</v>
      </c>
      <c r="AO44" s="140" t="s">
        <v>200</v>
      </c>
      <c r="AP44" s="140" t="s">
        <v>200</v>
      </c>
      <c r="AQ44" s="140" t="s">
        <v>200</v>
      </c>
      <c r="AR44" s="140" t="s">
        <v>226</v>
      </c>
      <c r="AS44" s="143"/>
      <c r="AT44" s="143"/>
      <c r="AU44" s="143"/>
      <c r="AV44" s="143"/>
      <c r="AW44" s="143"/>
      <c r="AX44" s="89" t="s">
        <v>333</v>
      </c>
      <c r="AY44" s="144" t="s">
        <v>334</v>
      </c>
    </row>
    <row r="45" spans="1:51" ht="409.6" x14ac:dyDescent="0.45">
      <c r="A45" s="160"/>
      <c r="B45" s="53"/>
      <c r="C45" s="54"/>
      <c r="D45" s="54"/>
      <c r="E45" s="54"/>
      <c r="F45" s="54"/>
      <c r="G45" s="54"/>
      <c r="H45" s="54"/>
      <c r="I45" s="54"/>
      <c r="J45" s="53"/>
      <c r="K45" s="57"/>
      <c r="L45" s="58"/>
      <c r="M45" s="59"/>
      <c r="N45" s="58"/>
      <c r="O45" s="59"/>
      <c r="P45" s="59"/>
      <c r="Q45" s="59"/>
      <c r="R45" s="70"/>
      <c r="S45" s="71"/>
      <c r="T45" s="72"/>
      <c r="U45" s="156"/>
      <c r="V45" s="156"/>
      <c r="W45" s="157"/>
      <c r="X45" s="157"/>
      <c r="Y45" s="77" t="s">
        <v>293</v>
      </c>
      <c r="Z45" s="78" t="s">
        <v>200</v>
      </c>
      <c r="AA45" s="79" t="s">
        <v>201</v>
      </c>
      <c r="AB45" s="91" t="s">
        <v>311</v>
      </c>
      <c r="AC45" s="91" t="s">
        <v>312</v>
      </c>
      <c r="AD45" s="140">
        <v>1</v>
      </c>
      <c r="AE45" s="88">
        <v>1</v>
      </c>
      <c r="AF45" s="90" t="s">
        <v>309</v>
      </c>
      <c r="AG45" s="140" t="s">
        <v>309</v>
      </c>
      <c r="AH45" s="142">
        <v>30</v>
      </c>
      <c r="AI45" s="140" t="s">
        <v>200</v>
      </c>
      <c r="AJ45" s="140" t="s">
        <v>200</v>
      </c>
      <c r="AK45" s="88" t="s">
        <v>157</v>
      </c>
      <c r="AL45" s="88" t="s">
        <v>310</v>
      </c>
      <c r="AM45" s="140" t="s">
        <v>200</v>
      </c>
      <c r="AN45" s="140" t="s">
        <v>200</v>
      </c>
      <c r="AO45" s="140" t="s">
        <v>200</v>
      </c>
      <c r="AP45" s="140" t="s">
        <v>200</v>
      </c>
      <c r="AQ45" s="140" t="s">
        <v>200</v>
      </c>
      <c r="AR45" s="140" t="s">
        <v>226</v>
      </c>
      <c r="AS45" s="143"/>
      <c r="AT45" s="143"/>
      <c r="AU45" s="143"/>
      <c r="AV45" s="143"/>
      <c r="AW45" s="143"/>
      <c r="AX45" s="88" t="s">
        <v>335</v>
      </c>
      <c r="AY45" s="145" t="s">
        <v>336</v>
      </c>
    </row>
    <row r="46" spans="1:51" ht="165.6" x14ac:dyDescent="0.45">
      <c r="A46" s="160"/>
      <c r="B46" s="53"/>
      <c r="C46" s="54"/>
      <c r="D46" s="54"/>
      <c r="E46" s="54"/>
      <c r="F46" s="54"/>
      <c r="G46" s="54"/>
      <c r="H46" s="54"/>
      <c r="I46" s="54"/>
      <c r="J46" s="53"/>
      <c r="K46" s="61"/>
      <c r="L46" s="62"/>
      <c r="M46" s="63"/>
      <c r="N46" s="62"/>
      <c r="O46" s="63"/>
      <c r="P46" s="63"/>
      <c r="Q46" s="63"/>
      <c r="R46" s="70"/>
      <c r="S46" s="71"/>
      <c r="T46" s="72"/>
      <c r="U46" s="156"/>
      <c r="V46" s="156"/>
      <c r="W46" s="157"/>
      <c r="X46" s="157"/>
      <c r="Y46" s="77" t="s">
        <v>294</v>
      </c>
      <c r="Z46" s="78" t="s">
        <v>200</v>
      </c>
      <c r="AA46" s="79" t="s">
        <v>201</v>
      </c>
      <c r="AB46" s="146" t="s">
        <v>313</v>
      </c>
      <c r="AC46" s="91" t="s">
        <v>314</v>
      </c>
      <c r="AD46" s="140">
        <v>1</v>
      </c>
      <c r="AE46" s="88">
        <v>1</v>
      </c>
      <c r="AF46" s="90" t="s">
        <v>309</v>
      </c>
      <c r="AG46" s="140" t="s">
        <v>309</v>
      </c>
      <c r="AH46" s="142">
        <v>30</v>
      </c>
      <c r="AI46" s="140" t="s">
        <v>200</v>
      </c>
      <c r="AJ46" s="140" t="s">
        <v>200</v>
      </c>
      <c r="AK46" s="88" t="s">
        <v>157</v>
      </c>
      <c r="AL46" s="88" t="s">
        <v>310</v>
      </c>
      <c r="AM46" s="140" t="s">
        <v>200</v>
      </c>
      <c r="AN46" s="140" t="s">
        <v>200</v>
      </c>
      <c r="AO46" s="140" t="s">
        <v>200</v>
      </c>
      <c r="AP46" s="140" t="s">
        <v>200</v>
      </c>
      <c r="AQ46" s="140" t="s">
        <v>200</v>
      </c>
      <c r="AR46" s="140" t="s">
        <v>226</v>
      </c>
      <c r="AS46" s="143"/>
      <c r="AT46" s="143"/>
      <c r="AU46" s="143"/>
      <c r="AV46" s="143"/>
      <c r="AW46" s="143"/>
      <c r="AX46" s="89" t="s">
        <v>337</v>
      </c>
      <c r="AY46" s="144" t="s">
        <v>338</v>
      </c>
    </row>
    <row r="47" spans="1:51" ht="165.6" x14ac:dyDescent="0.45">
      <c r="A47" s="160"/>
      <c r="B47" s="53"/>
      <c r="C47" s="54"/>
      <c r="D47" s="54"/>
      <c r="E47" s="54"/>
      <c r="F47" s="54"/>
      <c r="G47" s="54"/>
      <c r="H47" s="54"/>
      <c r="I47" s="54"/>
      <c r="J47" s="53"/>
      <c r="K47" s="61"/>
      <c r="L47" s="62"/>
      <c r="M47" s="63"/>
      <c r="N47" s="62"/>
      <c r="O47" s="63"/>
      <c r="P47" s="63"/>
      <c r="Q47" s="63"/>
      <c r="R47" s="70"/>
      <c r="S47" s="71"/>
      <c r="T47" s="72"/>
      <c r="U47" s="156"/>
      <c r="V47" s="156"/>
      <c r="W47" s="157"/>
      <c r="X47" s="157"/>
      <c r="Y47" s="77" t="s">
        <v>295</v>
      </c>
      <c r="Z47" s="78" t="s">
        <v>200</v>
      </c>
      <c r="AA47" s="79" t="s">
        <v>201</v>
      </c>
      <c r="AB47" s="146" t="s">
        <v>315</v>
      </c>
      <c r="AC47" s="91" t="s">
        <v>316</v>
      </c>
      <c r="AD47" s="140">
        <v>1</v>
      </c>
      <c r="AE47" s="88">
        <v>1</v>
      </c>
      <c r="AF47" s="90" t="s">
        <v>309</v>
      </c>
      <c r="AG47" s="140" t="s">
        <v>309</v>
      </c>
      <c r="AH47" s="142">
        <v>30</v>
      </c>
      <c r="AI47" s="140" t="s">
        <v>200</v>
      </c>
      <c r="AJ47" s="140" t="s">
        <v>200</v>
      </c>
      <c r="AK47" s="88" t="s">
        <v>157</v>
      </c>
      <c r="AL47" s="88" t="s">
        <v>310</v>
      </c>
      <c r="AM47" s="140" t="s">
        <v>200</v>
      </c>
      <c r="AN47" s="140" t="s">
        <v>200</v>
      </c>
      <c r="AO47" s="140" t="s">
        <v>200</v>
      </c>
      <c r="AP47" s="140" t="s">
        <v>200</v>
      </c>
      <c r="AQ47" s="140" t="s">
        <v>200</v>
      </c>
      <c r="AR47" s="140" t="s">
        <v>226</v>
      </c>
      <c r="AS47" s="143"/>
      <c r="AT47" s="143"/>
      <c r="AU47" s="143"/>
      <c r="AV47" s="143"/>
      <c r="AW47" s="143"/>
      <c r="AX47" s="89" t="s">
        <v>337</v>
      </c>
      <c r="AY47" s="144" t="s">
        <v>338</v>
      </c>
    </row>
    <row r="48" spans="1:51" ht="165.6" x14ac:dyDescent="0.45">
      <c r="A48" s="160"/>
      <c r="B48" s="53"/>
      <c r="C48" s="54"/>
      <c r="D48" s="54"/>
      <c r="E48" s="54"/>
      <c r="F48" s="54"/>
      <c r="G48" s="54"/>
      <c r="H48" s="54"/>
      <c r="I48" s="54"/>
      <c r="J48" s="53"/>
      <c r="K48" s="61"/>
      <c r="L48" s="62"/>
      <c r="M48" s="63"/>
      <c r="N48" s="62"/>
      <c r="O48" s="63"/>
      <c r="P48" s="63"/>
      <c r="Q48" s="63"/>
      <c r="R48" s="70"/>
      <c r="S48" s="71"/>
      <c r="T48" s="72"/>
      <c r="U48" s="156"/>
      <c r="V48" s="156"/>
      <c r="W48" s="157"/>
      <c r="X48" s="157"/>
      <c r="Y48" s="77" t="s">
        <v>296</v>
      </c>
      <c r="Z48" s="78" t="s">
        <v>200</v>
      </c>
      <c r="AA48" s="79" t="s">
        <v>201</v>
      </c>
      <c r="AB48" s="146" t="s">
        <v>317</v>
      </c>
      <c r="AC48" s="91" t="s">
        <v>318</v>
      </c>
      <c r="AD48" s="140">
        <v>1</v>
      </c>
      <c r="AE48" s="88">
        <v>1</v>
      </c>
      <c r="AF48" s="90" t="s">
        <v>309</v>
      </c>
      <c r="AG48" s="140" t="s">
        <v>309</v>
      </c>
      <c r="AH48" s="142">
        <v>30</v>
      </c>
      <c r="AI48" s="140" t="s">
        <v>200</v>
      </c>
      <c r="AJ48" s="140" t="s">
        <v>200</v>
      </c>
      <c r="AK48" s="88" t="s">
        <v>157</v>
      </c>
      <c r="AL48" s="88" t="s">
        <v>310</v>
      </c>
      <c r="AM48" s="140" t="s">
        <v>200</v>
      </c>
      <c r="AN48" s="140" t="s">
        <v>200</v>
      </c>
      <c r="AO48" s="140" t="s">
        <v>200</v>
      </c>
      <c r="AP48" s="140" t="s">
        <v>200</v>
      </c>
      <c r="AQ48" s="140" t="s">
        <v>200</v>
      </c>
      <c r="AR48" s="140" t="s">
        <v>226</v>
      </c>
      <c r="AS48" s="143"/>
      <c r="AT48" s="143"/>
      <c r="AU48" s="143"/>
      <c r="AV48" s="143"/>
      <c r="AW48" s="143"/>
      <c r="AX48" s="89" t="s">
        <v>337</v>
      </c>
      <c r="AY48" s="144" t="s">
        <v>338</v>
      </c>
    </row>
    <row r="49" spans="1:51" ht="165.6" x14ac:dyDescent="0.45">
      <c r="A49" s="160"/>
      <c r="B49" s="53"/>
      <c r="C49" s="54"/>
      <c r="D49" s="54"/>
      <c r="E49" s="54"/>
      <c r="F49" s="54"/>
      <c r="G49" s="54"/>
      <c r="H49" s="54"/>
      <c r="I49" s="54"/>
      <c r="J49" s="53"/>
      <c r="K49" s="61"/>
      <c r="L49" s="62"/>
      <c r="M49" s="63"/>
      <c r="N49" s="62"/>
      <c r="O49" s="63"/>
      <c r="P49" s="63"/>
      <c r="Q49" s="63"/>
      <c r="R49" s="70"/>
      <c r="S49" s="71"/>
      <c r="T49" s="72"/>
      <c r="U49" s="156"/>
      <c r="V49" s="156"/>
      <c r="W49" s="157"/>
      <c r="X49" s="157"/>
      <c r="Y49" s="77" t="s">
        <v>297</v>
      </c>
      <c r="Z49" s="78" t="s">
        <v>200</v>
      </c>
      <c r="AA49" s="79" t="s">
        <v>201</v>
      </c>
      <c r="AB49" s="146" t="s">
        <v>319</v>
      </c>
      <c r="AC49" s="91" t="s">
        <v>320</v>
      </c>
      <c r="AD49" s="140">
        <v>1</v>
      </c>
      <c r="AE49" s="88">
        <v>1</v>
      </c>
      <c r="AF49" s="90" t="s">
        <v>309</v>
      </c>
      <c r="AG49" s="140" t="s">
        <v>309</v>
      </c>
      <c r="AH49" s="142">
        <v>30</v>
      </c>
      <c r="AI49" s="140" t="s">
        <v>200</v>
      </c>
      <c r="AJ49" s="140" t="s">
        <v>200</v>
      </c>
      <c r="AK49" s="88" t="s">
        <v>157</v>
      </c>
      <c r="AL49" s="88" t="s">
        <v>310</v>
      </c>
      <c r="AM49" s="140" t="s">
        <v>200</v>
      </c>
      <c r="AN49" s="140" t="s">
        <v>200</v>
      </c>
      <c r="AO49" s="140" t="s">
        <v>200</v>
      </c>
      <c r="AP49" s="140" t="s">
        <v>200</v>
      </c>
      <c r="AQ49" s="140" t="s">
        <v>200</v>
      </c>
      <c r="AR49" s="140" t="s">
        <v>226</v>
      </c>
      <c r="AS49" s="143"/>
      <c r="AT49" s="143"/>
      <c r="AU49" s="143"/>
      <c r="AV49" s="143"/>
      <c r="AW49" s="143"/>
      <c r="AX49" s="89" t="s">
        <v>337</v>
      </c>
      <c r="AY49" s="144" t="s">
        <v>338</v>
      </c>
    </row>
    <row r="50" spans="1:51" ht="165.6" x14ac:dyDescent="0.45">
      <c r="A50" s="160"/>
      <c r="B50" s="53"/>
      <c r="C50" s="54"/>
      <c r="D50" s="54"/>
      <c r="E50" s="54"/>
      <c r="F50" s="54"/>
      <c r="G50" s="54"/>
      <c r="H50" s="54"/>
      <c r="I50" s="54"/>
      <c r="J50" s="53"/>
      <c r="K50" s="61"/>
      <c r="L50" s="62"/>
      <c r="M50" s="63"/>
      <c r="N50" s="62"/>
      <c r="O50" s="63"/>
      <c r="P50" s="63"/>
      <c r="Q50" s="63"/>
      <c r="R50" s="70"/>
      <c r="S50" s="71"/>
      <c r="T50" s="72"/>
      <c r="U50" s="156"/>
      <c r="V50" s="156"/>
      <c r="W50" s="157"/>
      <c r="X50" s="157"/>
      <c r="Y50" s="77" t="s">
        <v>298</v>
      </c>
      <c r="Z50" s="78" t="s">
        <v>200</v>
      </c>
      <c r="AA50" s="79" t="s">
        <v>201</v>
      </c>
      <c r="AB50" s="146" t="s">
        <v>321</v>
      </c>
      <c r="AC50" s="91" t="s">
        <v>322</v>
      </c>
      <c r="AD50" s="140">
        <v>1</v>
      </c>
      <c r="AE50" s="88">
        <v>1</v>
      </c>
      <c r="AF50" s="90" t="s">
        <v>309</v>
      </c>
      <c r="AG50" s="140" t="s">
        <v>309</v>
      </c>
      <c r="AH50" s="142">
        <v>30</v>
      </c>
      <c r="AI50" s="140" t="s">
        <v>200</v>
      </c>
      <c r="AJ50" s="140" t="s">
        <v>200</v>
      </c>
      <c r="AK50" s="88" t="s">
        <v>157</v>
      </c>
      <c r="AL50" s="88" t="s">
        <v>310</v>
      </c>
      <c r="AM50" s="140" t="s">
        <v>200</v>
      </c>
      <c r="AN50" s="140" t="s">
        <v>200</v>
      </c>
      <c r="AO50" s="140" t="s">
        <v>200</v>
      </c>
      <c r="AP50" s="140" t="s">
        <v>200</v>
      </c>
      <c r="AQ50" s="140" t="s">
        <v>200</v>
      </c>
      <c r="AR50" s="140" t="s">
        <v>226</v>
      </c>
      <c r="AS50" s="143"/>
      <c r="AT50" s="143"/>
      <c r="AU50" s="143"/>
      <c r="AV50" s="143"/>
      <c r="AW50" s="143"/>
      <c r="AX50" s="89" t="s">
        <v>337</v>
      </c>
      <c r="AY50" s="144" t="s">
        <v>338</v>
      </c>
    </row>
    <row r="51" spans="1:51" ht="165.6" x14ac:dyDescent="0.45">
      <c r="A51" s="160"/>
      <c r="B51" s="53"/>
      <c r="C51" s="54"/>
      <c r="D51" s="54"/>
      <c r="E51" s="54"/>
      <c r="F51" s="54"/>
      <c r="G51" s="54"/>
      <c r="H51" s="54"/>
      <c r="I51" s="54"/>
      <c r="J51" s="53"/>
      <c r="K51" s="61"/>
      <c r="L51" s="62"/>
      <c r="M51" s="63"/>
      <c r="N51" s="62"/>
      <c r="O51" s="63"/>
      <c r="P51" s="63"/>
      <c r="Q51" s="63"/>
      <c r="R51" s="70"/>
      <c r="S51" s="71"/>
      <c r="T51" s="72"/>
      <c r="U51" s="156"/>
      <c r="V51" s="156"/>
      <c r="W51" s="157"/>
      <c r="X51" s="157"/>
      <c r="Y51" s="77" t="s">
        <v>299</v>
      </c>
      <c r="Z51" s="78" t="s">
        <v>200</v>
      </c>
      <c r="AA51" s="79" t="s">
        <v>201</v>
      </c>
      <c r="AB51" s="91" t="s">
        <v>323</v>
      </c>
      <c r="AC51" s="91" t="s">
        <v>324</v>
      </c>
      <c r="AD51" s="140">
        <v>1</v>
      </c>
      <c r="AE51" s="88">
        <v>1</v>
      </c>
      <c r="AF51" s="90" t="s">
        <v>309</v>
      </c>
      <c r="AG51" s="140" t="s">
        <v>309</v>
      </c>
      <c r="AH51" s="142">
        <v>30</v>
      </c>
      <c r="AI51" s="140" t="s">
        <v>200</v>
      </c>
      <c r="AJ51" s="140" t="s">
        <v>200</v>
      </c>
      <c r="AK51" s="88" t="s">
        <v>157</v>
      </c>
      <c r="AL51" s="88" t="s">
        <v>310</v>
      </c>
      <c r="AM51" s="140" t="s">
        <v>200</v>
      </c>
      <c r="AN51" s="140" t="s">
        <v>200</v>
      </c>
      <c r="AO51" s="140" t="s">
        <v>200</v>
      </c>
      <c r="AP51" s="140" t="s">
        <v>200</v>
      </c>
      <c r="AQ51" s="140" t="s">
        <v>200</v>
      </c>
      <c r="AR51" s="140" t="s">
        <v>226</v>
      </c>
      <c r="AS51" s="143"/>
      <c r="AT51" s="143"/>
      <c r="AU51" s="143"/>
      <c r="AV51" s="143"/>
      <c r="AW51" s="143"/>
      <c r="AX51" s="89" t="s">
        <v>337</v>
      </c>
      <c r="AY51" s="144" t="s">
        <v>338</v>
      </c>
    </row>
    <row r="52" spans="1:51" ht="110.4" x14ac:dyDescent="0.45">
      <c r="A52" s="160"/>
      <c r="B52" s="53"/>
      <c r="C52" s="54"/>
      <c r="D52" s="54"/>
      <c r="E52" s="54"/>
      <c r="F52" s="54"/>
      <c r="G52" s="54"/>
      <c r="H52" s="54"/>
      <c r="I52" s="54"/>
      <c r="J52" s="53"/>
      <c r="K52" s="61"/>
      <c r="L52" s="62"/>
      <c r="M52" s="63"/>
      <c r="N52" s="62"/>
      <c r="O52" s="63"/>
      <c r="P52" s="63"/>
      <c r="Q52" s="63"/>
      <c r="R52" s="70"/>
      <c r="S52" s="71"/>
      <c r="T52" s="72"/>
      <c r="U52" s="156"/>
      <c r="V52" s="156"/>
      <c r="W52" s="157"/>
      <c r="X52" s="157"/>
      <c r="Y52" s="77" t="s">
        <v>300</v>
      </c>
      <c r="Z52" s="78" t="s">
        <v>200</v>
      </c>
      <c r="AA52" s="79" t="s">
        <v>201</v>
      </c>
      <c r="AB52" s="91" t="s">
        <v>325</v>
      </c>
      <c r="AC52" s="91" t="s">
        <v>326</v>
      </c>
      <c r="AD52" s="140">
        <v>1</v>
      </c>
      <c r="AE52" s="88">
        <v>1</v>
      </c>
      <c r="AF52" s="90" t="s">
        <v>309</v>
      </c>
      <c r="AG52" s="140" t="s">
        <v>309</v>
      </c>
      <c r="AH52" s="142">
        <v>30</v>
      </c>
      <c r="AI52" s="140" t="s">
        <v>200</v>
      </c>
      <c r="AJ52" s="140" t="s">
        <v>200</v>
      </c>
      <c r="AK52" s="88" t="s">
        <v>157</v>
      </c>
      <c r="AL52" s="88" t="s">
        <v>310</v>
      </c>
      <c r="AM52" s="140" t="s">
        <v>200</v>
      </c>
      <c r="AN52" s="140" t="s">
        <v>200</v>
      </c>
      <c r="AO52" s="140" t="s">
        <v>200</v>
      </c>
      <c r="AP52" s="140" t="s">
        <v>200</v>
      </c>
      <c r="AQ52" s="140" t="s">
        <v>200</v>
      </c>
      <c r="AR52" s="140" t="s">
        <v>226</v>
      </c>
      <c r="AS52" s="143"/>
      <c r="AT52" s="143"/>
      <c r="AU52" s="143"/>
      <c r="AV52" s="143"/>
      <c r="AW52" s="143"/>
      <c r="AX52" s="88" t="s">
        <v>339</v>
      </c>
      <c r="AY52" s="145" t="s">
        <v>340</v>
      </c>
    </row>
    <row r="53" spans="1:51" ht="317.39999999999998" x14ac:dyDescent="0.45">
      <c r="A53" s="160"/>
      <c r="B53" s="53"/>
      <c r="C53" s="54"/>
      <c r="D53" s="54"/>
      <c r="E53" s="54"/>
      <c r="F53" s="54"/>
      <c r="G53" s="54"/>
      <c r="H53" s="54"/>
      <c r="I53" s="54"/>
      <c r="J53" s="53"/>
      <c r="K53" s="61"/>
      <c r="L53" s="62"/>
      <c r="M53" s="63"/>
      <c r="N53" s="62"/>
      <c r="O53" s="63"/>
      <c r="P53" s="63"/>
      <c r="Q53" s="63"/>
      <c r="R53" s="70"/>
      <c r="S53" s="71"/>
      <c r="T53" s="72"/>
      <c r="U53" s="156"/>
      <c r="V53" s="156"/>
      <c r="W53" s="157"/>
      <c r="X53" s="157"/>
      <c r="Y53" s="77" t="s">
        <v>301</v>
      </c>
      <c r="Z53" s="78" t="s">
        <v>200</v>
      </c>
      <c r="AA53" s="79" t="s">
        <v>201</v>
      </c>
      <c r="AB53" s="91" t="s">
        <v>327</v>
      </c>
      <c r="AC53" s="91" t="s">
        <v>328</v>
      </c>
      <c r="AD53" s="140">
        <v>1</v>
      </c>
      <c r="AE53" s="88">
        <v>1</v>
      </c>
      <c r="AF53" s="90" t="s">
        <v>309</v>
      </c>
      <c r="AG53" s="140" t="s">
        <v>309</v>
      </c>
      <c r="AH53" s="142">
        <v>30</v>
      </c>
      <c r="AI53" s="140" t="s">
        <v>200</v>
      </c>
      <c r="AJ53" s="140" t="s">
        <v>200</v>
      </c>
      <c r="AK53" s="88" t="s">
        <v>157</v>
      </c>
      <c r="AL53" s="88" t="s">
        <v>310</v>
      </c>
      <c r="AM53" s="140" t="s">
        <v>200</v>
      </c>
      <c r="AN53" s="140" t="s">
        <v>200</v>
      </c>
      <c r="AO53" s="140" t="s">
        <v>200</v>
      </c>
      <c r="AP53" s="140" t="s">
        <v>200</v>
      </c>
      <c r="AQ53" s="140" t="s">
        <v>200</v>
      </c>
      <c r="AR53" s="140" t="s">
        <v>226</v>
      </c>
      <c r="AS53" s="143"/>
      <c r="AT53" s="143"/>
      <c r="AU53" s="143"/>
      <c r="AV53" s="143"/>
      <c r="AW53" s="143"/>
      <c r="AX53" s="88" t="s">
        <v>341</v>
      </c>
      <c r="AY53" s="145" t="s">
        <v>342</v>
      </c>
    </row>
    <row r="54" spans="1:51" ht="317.39999999999998" x14ac:dyDescent="0.45">
      <c r="A54" s="160"/>
      <c r="B54" s="53"/>
      <c r="C54" s="54"/>
      <c r="D54" s="54"/>
      <c r="E54" s="54"/>
      <c r="F54" s="54"/>
      <c r="G54" s="54"/>
      <c r="H54" s="54"/>
      <c r="I54" s="54"/>
      <c r="J54" s="53"/>
      <c r="K54" s="61"/>
      <c r="L54" s="62"/>
      <c r="M54" s="63"/>
      <c r="N54" s="62"/>
      <c r="O54" s="63"/>
      <c r="P54" s="63"/>
      <c r="Q54" s="63"/>
      <c r="R54" s="70"/>
      <c r="S54" s="71"/>
      <c r="T54" s="72"/>
      <c r="U54" s="156"/>
      <c r="V54" s="156"/>
      <c r="W54" s="157"/>
      <c r="X54" s="157"/>
      <c r="Y54" s="77" t="s">
        <v>302</v>
      </c>
      <c r="Z54" s="78" t="s">
        <v>200</v>
      </c>
      <c r="AA54" s="79" t="s">
        <v>201</v>
      </c>
      <c r="AB54" s="91" t="s">
        <v>329</v>
      </c>
      <c r="AC54" s="91" t="s">
        <v>330</v>
      </c>
      <c r="AD54" s="140">
        <v>1</v>
      </c>
      <c r="AE54" s="88">
        <v>1</v>
      </c>
      <c r="AF54" s="90" t="s">
        <v>309</v>
      </c>
      <c r="AG54" s="140" t="s">
        <v>309</v>
      </c>
      <c r="AH54" s="142">
        <v>30</v>
      </c>
      <c r="AI54" s="140" t="s">
        <v>200</v>
      </c>
      <c r="AJ54" s="140" t="s">
        <v>200</v>
      </c>
      <c r="AK54" s="88" t="s">
        <v>157</v>
      </c>
      <c r="AL54" s="88" t="s">
        <v>310</v>
      </c>
      <c r="AM54" s="140" t="s">
        <v>200</v>
      </c>
      <c r="AN54" s="140" t="s">
        <v>200</v>
      </c>
      <c r="AO54" s="140" t="s">
        <v>200</v>
      </c>
      <c r="AP54" s="140" t="s">
        <v>200</v>
      </c>
      <c r="AQ54" s="140" t="s">
        <v>200</v>
      </c>
      <c r="AR54" s="140" t="s">
        <v>226</v>
      </c>
      <c r="AS54" s="143"/>
      <c r="AT54" s="143"/>
      <c r="AU54" s="143"/>
      <c r="AV54" s="143"/>
      <c r="AW54" s="143"/>
      <c r="AX54" s="88" t="s">
        <v>341</v>
      </c>
      <c r="AY54" s="145" t="s">
        <v>342</v>
      </c>
    </row>
    <row r="55" spans="1:51" ht="318" thickBot="1" x14ac:dyDescent="0.5">
      <c r="A55" s="161"/>
      <c r="B55" s="55"/>
      <c r="C55" s="56"/>
      <c r="D55" s="56"/>
      <c r="E55" s="56"/>
      <c r="F55" s="56"/>
      <c r="G55" s="56"/>
      <c r="H55" s="56"/>
      <c r="I55" s="56"/>
      <c r="J55" s="55"/>
      <c r="K55" s="64"/>
      <c r="L55" s="65"/>
      <c r="M55" s="66"/>
      <c r="N55" s="65"/>
      <c r="O55" s="66"/>
      <c r="P55" s="66"/>
      <c r="Q55" s="66"/>
      <c r="R55" s="73"/>
      <c r="S55" s="74"/>
      <c r="T55" s="75"/>
      <c r="U55" s="162"/>
      <c r="V55" s="162"/>
      <c r="W55" s="163"/>
      <c r="X55" s="163"/>
      <c r="Y55" s="80" t="s">
        <v>303</v>
      </c>
      <c r="Z55" s="81" t="s">
        <v>200</v>
      </c>
      <c r="AA55" s="82" t="s">
        <v>201</v>
      </c>
      <c r="AB55" s="147" t="s">
        <v>331</v>
      </c>
      <c r="AC55" s="147" t="s">
        <v>332</v>
      </c>
      <c r="AD55" s="148">
        <v>1</v>
      </c>
      <c r="AE55" s="149">
        <v>1</v>
      </c>
      <c r="AF55" s="150" t="s">
        <v>309</v>
      </c>
      <c r="AG55" s="148" t="s">
        <v>309</v>
      </c>
      <c r="AH55" s="151">
        <v>30</v>
      </c>
      <c r="AI55" s="148" t="s">
        <v>200</v>
      </c>
      <c r="AJ55" s="148" t="s">
        <v>200</v>
      </c>
      <c r="AK55" s="149" t="s">
        <v>157</v>
      </c>
      <c r="AL55" s="149" t="s">
        <v>310</v>
      </c>
      <c r="AM55" s="148" t="s">
        <v>200</v>
      </c>
      <c r="AN55" s="148" t="s">
        <v>200</v>
      </c>
      <c r="AO55" s="148" t="s">
        <v>200</v>
      </c>
      <c r="AP55" s="148" t="s">
        <v>200</v>
      </c>
      <c r="AQ55" s="148" t="s">
        <v>200</v>
      </c>
      <c r="AR55" s="148" t="s">
        <v>226</v>
      </c>
      <c r="AS55" s="152"/>
      <c r="AT55" s="152"/>
      <c r="AU55" s="152"/>
      <c r="AV55" s="152"/>
      <c r="AW55" s="152"/>
      <c r="AX55" s="149" t="s">
        <v>341</v>
      </c>
      <c r="AY55" s="153" t="s">
        <v>342</v>
      </c>
    </row>
    <row r="56" spans="1:51" x14ac:dyDescent="0.3">
      <c r="AB56" s="137"/>
      <c r="AC56" s="138"/>
      <c r="AK56" s="16"/>
      <c r="AL56" s="36"/>
      <c r="AO56" s="36"/>
      <c r="AP56" s="36"/>
      <c r="AQ56" s="36"/>
      <c r="AR56" s="16"/>
      <c r="AS56" s="36"/>
      <c r="AT56" s="36"/>
      <c r="AU56" s="16"/>
      <c r="AV56" s="16"/>
      <c r="AW56" s="36"/>
      <c r="AX56" s="16"/>
      <c r="AY56" s="139"/>
    </row>
    <row r="57" spans="1:51" x14ac:dyDescent="0.3">
      <c r="AB57" s="137"/>
      <c r="AC57" s="138"/>
      <c r="AK57" s="16"/>
      <c r="AL57" s="36"/>
      <c r="AO57" s="36"/>
      <c r="AP57" s="36"/>
      <c r="AQ57" s="36"/>
      <c r="AR57" s="16"/>
      <c r="AS57" s="36"/>
      <c r="AT57" s="36"/>
      <c r="AU57" s="16"/>
      <c r="AV57" s="16"/>
      <c r="AW57" s="36"/>
      <c r="AX57" s="16"/>
      <c r="AY57" s="139"/>
    </row>
    <row r="58" spans="1:51" x14ac:dyDescent="0.3">
      <c r="AB58" s="137"/>
      <c r="AC58" s="138"/>
      <c r="AK58" s="16"/>
      <c r="AL58" s="36"/>
      <c r="AO58" s="36"/>
      <c r="AP58" s="36"/>
      <c r="AQ58" s="36"/>
      <c r="AR58" s="16"/>
      <c r="AS58" s="36"/>
      <c r="AT58" s="36"/>
      <c r="AU58" s="16"/>
      <c r="AV58" s="16"/>
      <c r="AW58" s="36"/>
      <c r="AX58" s="16"/>
      <c r="AY58" s="139"/>
    </row>
    <row r="59" spans="1:51" x14ac:dyDescent="0.3">
      <c r="AB59" s="137"/>
      <c r="AC59" s="138"/>
      <c r="AK59" s="16"/>
      <c r="AL59" s="36"/>
      <c r="AO59" s="36"/>
      <c r="AP59" s="36"/>
      <c r="AQ59" s="36"/>
      <c r="AR59" s="16"/>
      <c r="AS59" s="36"/>
      <c r="AT59" s="36"/>
      <c r="AU59" s="16"/>
      <c r="AV59" s="16"/>
      <c r="AW59" s="36"/>
      <c r="AX59" s="16"/>
      <c r="AY59" s="139"/>
    </row>
    <row r="60" spans="1:51" x14ac:dyDescent="0.3">
      <c r="AB60" s="137"/>
      <c r="AC60" s="138"/>
      <c r="AK60" s="16"/>
      <c r="AL60" s="36"/>
      <c r="AO60" s="36"/>
      <c r="AP60" s="36"/>
      <c r="AQ60" s="36"/>
      <c r="AR60" s="16"/>
      <c r="AS60" s="36"/>
      <c r="AT60" s="36"/>
      <c r="AU60" s="16"/>
      <c r="AV60" s="16"/>
      <c r="AW60" s="36"/>
      <c r="AX60" s="16"/>
      <c r="AY60" s="139"/>
    </row>
    <row r="61" spans="1:51" x14ac:dyDescent="0.3">
      <c r="AB61" s="137"/>
      <c r="AC61" s="138"/>
      <c r="AK61" s="16"/>
      <c r="AL61" s="36"/>
      <c r="AO61" s="36"/>
      <c r="AP61" s="36"/>
      <c r="AQ61" s="36"/>
      <c r="AR61" s="16"/>
      <c r="AS61" s="36"/>
      <c r="AT61" s="36"/>
      <c r="AU61" s="16"/>
      <c r="AV61" s="16"/>
      <c r="AW61" s="36"/>
      <c r="AX61" s="16"/>
      <c r="AY61" s="139"/>
    </row>
    <row r="62" spans="1:51" x14ac:dyDescent="0.3">
      <c r="AB62" s="137"/>
      <c r="AC62" s="138"/>
      <c r="AK62" s="16"/>
      <c r="AL62" s="36"/>
      <c r="AO62" s="36"/>
      <c r="AP62" s="36"/>
      <c r="AQ62" s="36"/>
      <c r="AR62" s="16"/>
      <c r="AS62" s="36"/>
      <c r="AT62" s="36"/>
      <c r="AU62" s="16"/>
      <c r="AV62" s="16"/>
      <c r="AW62" s="36"/>
      <c r="AX62" s="16"/>
      <c r="AY62" s="139"/>
    </row>
    <row r="63" spans="1:51" x14ac:dyDescent="0.3">
      <c r="AB63" s="137"/>
      <c r="AC63" s="138"/>
      <c r="AK63" s="16"/>
      <c r="AL63" s="36"/>
      <c r="AO63" s="36"/>
      <c r="AP63" s="36"/>
      <c r="AQ63" s="36"/>
      <c r="AR63" s="16"/>
      <c r="AS63" s="36"/>
      <c r="AT63" s="36"/>
      <c r="AU63" s="16"/>
      <c r="AV63" s="16"/>
      <c r="AW63" s="36"/>
      <c r="AX63" s="16"/>
      <c r="AY63" s="139"/>
    </row>
    <row r="64" spans="1:51" x14ac:dyDescent="0.3">
      <c r="AB64" s="137"/>
      <c r="AC64" s="138"/>
      <c r="AK64" s="16"/>
      <c r="AL64" s="36"/>
      <c r="AO64" s="36"/>
      <c r="AP64" s="36"/>
      <c r="AQ64" s="36"/>
      <c r="AR64" s="16"/>
      <c r="AS64" s="36"/>
      <c r="AT64" s="36"/>
      <c r="AU64" s="16"/>
      <c r="AV64" s="16"/>
      <c r="AW64" s="36"/>
      <c r="AX64" s="16"/>
      <c r="AY64" s="139"/>
    </row>
    <row r="65" spans="28:51" x14ac:dyDescent="0.3">
      <c r="AB65" s="137"/>
      <c r="AC65" s="138"/>
      <c r="AK65" s="16"/>
      <c r="AL65" s="36"/>
      <c r="AO65" s="36"/>
      <c r="AP65" s="36"/>
      <c r="AQ65" s="36"/>
      <c r="AR65" s="16"/>
      <c r="AS65" s="36"/>
      <c r="AT65" s="36"/>
      <c r="AU65" s="16"/>
      <c r="AV65" s="16"/>
      <c r="AW65" s="36"/>
      <c r="AX65" s="16"/>
      <c r="AY65" s="139"/>
    </row>
    <row r="66" spans="28:51" x14ac:dyDescent="0.3">
      <c r="AB66" s="137"/>
      <c r="AC66" s="138"/>
      <c r="AK66" s="16"/>
      <c r="AL66" s="36"/>
      <c r="AO66" s="36"/>
      <c r="AP66" s="36"/>
      <c r="AQ66" s="36"/>
      <c r="AR66" s="16"/>
      <c r="AS66" s="36"/>
      <c r="AT66" s="36"/>
      <c r="AU66" s="16"/>
      <c r="AV66" s="16"/>
      <c r="AW66" s="36"/>
      <c r="AX66" s="16"/>
      <c r="AY66" s="139"/>
    </row>
    <row r="67" spans="28:51" x14ac:dyDescent="0.3">
      <c r="AB67" s="137"/>
      <c r="AC67" s="138"/>
      <c r="AK67" s="16"/>
      <c r="AL67" s="36"/>
      <c r="AO67" s="36"/>
      <c r="AP67" s="36"/>
      <c r="AQ67" s="36"/>
      <c r="AR67" s="16"/>
      <c r="AS67" s="36"/>
      <c r="AT67" s="36"/>
      <c r="AU67" s="16"/>
      <c r="AV67" s="16"/>
      <c r="AW67" s="36"/>
      <c r="AX67" s="16"/>
      <c r="AY67" s="139"/>
    </row>
    <row r="68" spans="28:51" x14ac:dyDescent="0.3">
      <c r="AB68" s="137"/>
      <c r="AC68" s="138"/>
      <c r="AK68" s="16"/>
      <c r="AL68" s="36"/>
      <c r="AO68" s="36"/>
      <c r="AP68" s="36"/>
      <c r="AQ68" s="36"/>
      <c r="AR68" s="16"/>
      <c r="AS68" s="36"/>
      <c r="AT68" s="36"/>
      <c r="AU68" s="16"/>
      <c r="AV68" s="16"/>
      <c r="AW68" s="36"/>
      <c r="AX68" s="16"/>
      <c r="AY68" s="139"/>
    </row>
    <row r="69" spans="28:51" x14ac:dyDescent="0.3">
      <c r="AB69" s="137"/>
      <c r="AC69" s="138"/>
      <c r="AK69" s="16"/>
      <c r="AL69" s="36"/>
      <c r="AO69" s="36"/>
      <c r="AP69" s="36"/>
      <c r="AQ69" s="36"/>
      <c r="AR69" s="16"/>
      <c r="AS69" s="36"/>
      <c r="AT69" s="36"/>
      <c r="AU69" s="16"/>
      <c r="AV69" s="16"/>
      <c r="AW69" s="36"/>
      <c r="AX69" s="16"/>
      <c r="AY69" s="139"/>
    </row>
    <row r="70" spans="28:51" x14ac:dyDescent="0.3">
      <c r="AK70" s="16"/>
      <c r="AL70" s="36"/>
      <c r="AO70" s="36"/>
      <c r="AP70" s="36"/>
      <c r="AQ70" s="36"/>
      <c r="AR70" s="16"/>
      <c r="AS70" s="36"/>
    </row>
    <row r="71" spans="28:51" x14ac:dyDescent="0.3">
      <c r="AK71" s="16"/>
      <c r="AL71" s="36"/>
      <c r="AO71" s="36"/>
      <c r="AP71" s="36"/>
      <c r="AQ71" s="36"/>
      <c r="AR71" s="16"/>
      <c r="AS71" s="36"/>
    </row>
    <row r="72" spans="28:51" x14ac:dyDescent="0.3">
      <c r="AK72" s="16"/>
      <c r="AL72" s="36"/>
      <c r="AO72" s="36"/>
      <c r="AP72" s="36"/>
      <c r="AQ72" s="36"/>
      <c r="AR72" s="16"/>
      <c r="AS72" s="36"/>
    </row>
    <row r="73" spans="28:51" x14ac:dyDescent="0.3">
      <c r="AK73" s="16"/>
      <c r="AL73" s="36"/>
      <c r="AO73" s="36"/>
      <c r="AP73" s="36"/>
      <c r="AQ73" s="36"/>
      <c r="AR73" s="16"/>
      <c r="AS73" s="36"/>
    </row>
    <row r="74" spans="28:51" x14ac:dyDescent="0.3">
      <c r="AK74" s="16"/>
      <c r="AL74" s="36"/>
      <c r="AO74" s="36"/>
      <c r="AP74" s="36"/>
      <c r="AQ74" s="36"/>
      <c r="AR74" s="16"/>
      <c r="AS74" s="36"/>
    </row>
    <row r="75" spans="28:51" x14ac:dyDescent="0.3">
      <c r="AK75" s="16"/>
      <c r="AL75" s="36"/>
      <c r="AO75" s="36"/>
      <c r="AP75" s="36"/>
      <c r="AQ75" s="36"/>
      <c r="AR75" s="16"/>
      <c r="AS75" s="36"/>
    </row>
    <row r="76" spans="28:51" x14ac:dyDescent="0.3">
      <c r="AK76" s="16"/>
      <c r="AL76" s="36"/>
      <c r="AO76" s="36"/>
      <c r="AP76" s="36"/>
      <c r="AQ76" s="36"/>
      <c r="AR76" s="16"/>
      <c r="AS76" s="36"/>
    </row>
    <row r="77" spans="28:51" x14ac:dyDescent="0.3">
      <c r="AK77" s="16"/>
      <c r="AL77" s="36"/>
      <c r="AO77" s="36"/>
      <c r="AP77" s="36"/>
      <c r="AQ77" s="36"/>
      <c r="AR77" s="16"/>
      <c r="AS77" s="36"/>
    </row>
    <row r="78" spans="28:51" x14ac:dyDescent="0.3">
      <c r="AK78" s="16"/>
      <c r="AL78" s="36"/>
      <c r="AO78" s="36"/>
      <c r="AP78" s="36"/>
      <c r="AQ78" s="36"/>
      <c r="AR78" s="16"/>
      <c r="AS78" s="36"/>
    </row>
    <row r="79" spans="28:51" x14ac:dyDescent="0.3">
      <c r="AK79" s="16"/>
      <c r="AL79" s="36"/>
      <c r="AO79" s="36"/>
      <c r="AP79" s="36"/>
      <c r="AQ79" s="36"/>
      <c r="AR79" s="16"/>
      <c r="AS79" s="36"/>
    </row>
    <row r="80" spans="28:51" x14ac:dyDescent="0.3">
      <c r="AK80" s="16"/>
      <c r="AL80" s="36"/>
      <c r="AO80" s="36"/>
      <c r="AP80" s="36"/>
      <c r="AQ80" s="36"/>
      <c r="AR80" s="16"/>
      <c r="AS80" s="36"/>
    </row>
    <row r="81" spans="37:45" x14ac:dyDescent="0.3">
      <c r="AK81" s="16"/>
      <c r="AL81" s="36"/>
      <c r="AO81" s="36"/>
      <c r="AP81" s="36"/>
      <c r="AQ81" s="36"/>
      <c r="AR81" s="16"/>
      <c r="AS81" s="36"/>
    </row>
    <row r="82" spans="37:45" x14ac:dyDescent="0.3">
      <c r="AK82" s="16"/>
      <c r="AL82" s="36"/>
      <c r="AO82" s="36"/>
      <c r="AP82" s="36"/>
      <c r="AQ82" s="36"/>
      <c r="AR82" s="16"/>
      <c r="AS82" s="36"/>
    </row>
    <row r="83" spans="37:45" x14ac:dyDescent="0.3">
      <c r="AK83" s="16"/>
      <c r="AL83" s="36"/>
      <c r="AO83" s="36"/>
      <c r="AP83" s="36"/>
      <c r="AQ83" s="36"/>
      <c r="AR83" s="16"/>
      <c r="AS83" s="36"/>
    </row>
    <row r="84" spans="37:45" x14ac:dyDescent="0.3">
      <c r="AK84" s="16"/>
      <c r="AL84" s="36"/>
      <c r="AO84" s="36"/>
      <c r="AP84" s="36"/>
      <c r="AQ84" s="36"/>
      <c r="AR84" s="16"/>
      <c r="AS84" s="36"/>
    </row>
    <row r="85" spans="37:45" x14ac:dyDescent="0.3">
      <c r="AK85" s="16"/>
      <c r="AL85" s="36"/>
      <c r="AO85" s="36"/>
      <c r="AP85" s="36"/>
      <c r="AQ85" s="36"/>
      <c r="AR85" s="16"/>
      <c r="AS85" s="36"/>
    </row>
    <row r="86" spans="37:45" x14ac:dyDescent="0.3">
      <c r="AK86" s="16"/>
      <c r="AL86" s="36"/>
      <c r="AO86" s="36"/>
      <c r="AP86" s="36"/>
      <c r="AQ86" s="36"/>
      <c r="AR86" s="16"/>
      <c r="AS86" s="36"/>
    </row>
  </sheetData>
  <mergeCells count="276">
    <mergeCell ref="AW29:AW30"/>
    <mergeCell ref="AR22:AR23"/>
    <mergeCell ref="AS22:AS23"/>
    <mergeCell ref="AT22:AT23"/>
    <mergeCell ref="AG41:AG42"/>
    <mergeCell ref="AH41:AH42"/>
    <mergeCell ref="AI41:AI42"/>
    <mergeCell ref="AJ41:AJ42"/>
    <mergeCell ref="AX10:AX43"/>
    <mergeCell ref="AY10:AY43"/>
    <mergeCell ref="AU41:AU42"/>
    <mergeCell ref="AV41:AV42"/>
    <mergeCell ref="AW41:AW42"/>
    <mergeCell ref="AP40:AP43"/>
    <mergeCell ref="AQ40:AQ43"/>
    <mergeCell ref="AR41:AR42"/>
    <mergeCell ref="AS41:AS42"/>
    <mergeCell ref="AT41:AT42"/>
    <mergeCell ref="AV36:AV37"/>
    <mergeCell ref="AW36:AW37"/>
    <mergeCell ref="AP33:AP39"/>
    <mergeCell ref="AQ33:AQ39"/>
    <mergeCell ref="AW22:AW23"/>
    <mergeCell ref="AR29:AR30"/>
    <mergeCell ref="AS29:AS30"/>
    <mergeCell ref="AT29:AT30"/>
    <mergeCell ref="AU29:AU30"/>
    <mergeCell ref="AV29:AV30"/>
    <mergeCell ref="AK41:AK42"/>
    <mergeCell ref="AL41:AL42"/>
    <mergeCell ref="AM41:AM42"/>
    <mergeCell ref="AM36:AM37"/>
    <mergeCell ref="AR36:AR37"/>
    <mergeCell ref="AS36:AS37"/>
    <mergeCell ref="AT36:AT37"/>
    <mergeCell ref="AU36:AU37"/>
    <mergeCell ref="AB36:AB37"/>
    <mergeCell ref="AC36:AC37"/>
    <mergeCell ref="AD36:AD37"/>
    <mergeCell ref="AE36:AE37"/>
    <mergeCell ref="AF36:AF37"/>
    <mergeCell ref="AG36:AG37"/>
    <mergeCell ref="AH36:AH37"/>
    <mergeCell ref="AI36:AI37"/>
    <mergeCell ref="AJ36:AJ37"/>
    <mergeCell ref="AK36:AK37"/>
    <mergeCell ref="AL36:AL37"/>
    <mergeCell ref="AB41:AB42"/>
    <mergeCell ref="AC41:AC42"/>
    <mergeCell ref="AD41:AD42"/>
    <mergeCell ref="AE41:AE42"/>
    <mergeCell ref="AF41:AF42"/>
    <mergeCell ref="AU22:AU23"/>
    <mergeCell ref="AV22:AV23"/>
    <mergeCell ref="AK29:AK30"/>
    <mergeCell ref="AL29:AL30"/>
    <mergeCell ref="AM29:AM30"/>
    <mergeCell ref="AP22:AP32"/>
    <mergeCell ref="AQ22:AQ32"/>
    <mergeCell ref="AF29:AF30"/>
    <mergeCell ref="AG29:AG30"/>
    <mergeCell ref="AH29:AH30"/>
    <mergeCell ref="AI29:AI30"/>
    <mergeCell ref="AJ29:AJ30"/>
    <mergeCell ref="AB29:AB30"/>
    <mergeCell ref="AC29:AC30"/>
    <mergeCell ref="AD29:AD30"/>
    <mergeCell ref="AE29:AE30"/>
    <mergeCell ref="AB22:AB23"/>
    <mergeCell ref="AC22:AC23"/>
    <mergeCell ref="AD22:AD23"/>
    <mergeCell ref="AE22:AE23"/>
    <mergeCell ref="AP10:AP21"/>
    <mergeCell ref="AB15:AB16"/>
    <mergeCell ref="AC12:AC13"/>
    <mergeCell ref="AC15:AC16"/>
    <mergeCell ref="AB12:AB13"/>
    <mergeCell ref="AF22:AF23"/>
    <mergeCell ref="AG22:AG23"/>
    <mergeCell ref="AH22:AH23"/>
    <mergeCell ref="AI22:AI23"/>
    <mergeCell ref="AJ22:AJ23"/>
    <mergeCell ref="AK22:AK23"/>
    <mergeCell ref="AL22:AL23"/>
    <mergeCell ref="AM22:AM23"/>
    <mergeCell ref="AM12:AM13"/>
    <mergeCell ref="AM15:AM16"/>
    <mergeCell ref="AV12:AV13"/>
    <mergeCell ref="AV15:AV16"/>
    <mergeCell ref="AW12:AW13"/>
    <mergeCell ref="AW15:AW16"/>
    <mergeCell ref="AS12:AS13"/>
    <mergeCell ref="AT12:AT13"/>
    <mergeCell ref="AU12:AU13"/>
    <mergeCell ref="AU15:AU16"/>
    <mergeCell ref="AS15:AS16"/>
    <mergeCell ref="AT15:AT16"/>
    <mergeCell ref="AR12:AR13"/>
    <mergeCell ref="AR15:AR16"/>
    <mergeCell ref="AK12:AK13"/>
    <mergeCell ref="AL12:AL13"/>
    <mergeCell ref="AD15:AD16"/>
    <mergeCell ref="AE15:AE16"/>
    <mergeCell ref="AF15:AF16"/>
    <mergeCell ref="AG15:AG16"/>
    <mergeCell ref="AH15:AH16"/>
    <mergeCell ref="AI15:AI16"/>
    <mergeCell ref="AJ15:AJ16"/>
    <mergeCell ref="AK15:AK16"/>
    <mergeCell ref="AL15:AL16"/>
    <mergeCell ref="AF12:AF13"/>
    <mergeCell ref="AG12:AG13"/>
    <mergeCell ref="AH12:AH13"/>
    <mergeCell ref="AI12:AI13"/>
    <mergeCell ref="AJ12:AJ13"/>
    <mergeCell ref="AD12:AD13"/>
    <mergeCell ref="AE12:AE13"/>
    <mergeCell ref="AQ10:AQ21"/>
    <mergeCell ref="Y10:Y21"/>
    <mergeCell ref="Z10:Z21"/>
    <mergeCell ref="AA10:AA21"/>
    <mergeCell ref="Y22:Y32"/>
    <mergeCell ref="Z22:Z32"/>
    <mergeCell ref="AA22:AA32"/>
    <mergeCell ref="Y33:Y39"/>
    <mergeCell ref="Z33:Z39"/>
    <mergeCell ref="AA33:AA39"/>
    <mergeCell ref="Y40:Y43"/>
    <mergeCell ref="Z40:Z43"/>
    <mergeCell ref="AA40:AA43"/>
    <mergeCell ref="R40:R42"/>
    <mergeCell ref="S40:S42"/>
    <mergeCell ref="T40:T42"/>
    <mergeCell ref="R33:R37"/>
    <mergeCell ref="S33:S37"/>
    <mergeCell ref="T33:T37"/>
    <mergeCell ref="R22:R26"/>
    <mergeCell ref="S22:S26"/>
    <mergeCell ref="T22:T26"/>
    <mergeCell ref="R27:R32"/>
    <mergeCell ref="S27:S32"/>
    <mergeCell ref="T27:T32"/>
    <mergeCell ref="R19:R21"/>
    <mergeCell ref="S19:S21"/>
    <mergeCell ref="T19:T21"/>
    <mergeCell ref="R10:R14"/>
    <mergeCell ref="S10:S14"/>
    <mergeCell ref="T10:T14"/>
    <mergeCell ref="R15:R17"/>
    <mergeCell ref="S15:S17"/>
    <mergeCell ref="T15:T17"/>
    <mergeCell ref="J40:J43"/>
    <mergeCell ref="K40:K42"/>
    <mergeCell ref="L40:L42"/>
    <mergeCell ref="M40:M42"/>
    <mergeCell ref="N40:N42"/>
    <mergeCell ref="O40:O42"/>
    <mergeCell ref="P40:P42"/>
    <mergeCell ref="Q40:Q42"/>
    <mergeCell ref="P33:P37"/>
    <mergeCell ref="Q33:Q37"/>
    <mergeCell ref="K33:K37"/>
    <mergeCell ref="L33:L37"/>
    <mergeCell ref="M33:M37"/>
    <mergeCell ref="N33:N37"/>
    <mergeCell ref="O33:O37"/>
    <mergeCell ref="P22:P26"/>
    <mergeCell ref="Q22:Q26"/>
    <mergeCell ref="K27:K32"/>
    <mergeCell ref="L27:L32"/>
    <mergeCell ref="M27:M32"/>
    <mergeCell ref="N27:N32"/>
    <mergeCell ref="O27:O32"/>
    <mergeCell ref="P27:P32"/>
    <mergeCell ref="Q27:Q32"/>
    <mergeCell ref="K22:K26"/>
    <mergeCell ref="L22:L26"/>
    <mergeCell ref="M22:M26"/>
    <mergeCell ref="N22:N26"/>
    <mergeCell ref="O22:O26"/>
    <mergeCell ref="K19:K21"/>
    <mergeCell ref="L19:L21"/>
    <mergeCell ref="M19:M21"/>
    <mergeCell ref="N19:N21"/>
    <mergeCell ref="O19:O21"/>
    <mergeCell ref="P19:P21"/>
    <mergeCell ref="Q19:Q21"/>
    <mergeCell ref="P10:P14"/>
    <mergeCell ref="Q10:Q14"/>
    <mergeCell ref="K15:K17"/>
    <mergeCell ref="L15:L17"/>
    <mergeCell ref="M15:M17"/>
    <mergeCell ref="N15:N17"/>
    <mergeCell ref="O15:O17"/>
    <mergeCell ref="P15:P17"/>
    <mergeCell ref="Q15:Q17"/>
    <mergeCell ref="K10:K14"/>
    <mergeCell ref="L10:L14"/>
    <mergeCell ref="M10:M14"/>
    <mergeCell ref="N10:N14"/>
    <mergeCell ref="O10:O14"/>
    <mergeCell ref="F10:F43"/>
    <mergeCell ref="G10:G43"/>
    <mergeCell ref="H10:H43"/>
    <mergeCell ref="I10:I43"/>
    <mergeCell ref="J10:J21"/>
    <mergeCell ref="J22:J32"/>
    <mergeCell ref="J33:J39"/>
    <mergeCell ref="A10:A43"/>
    <mergeCell ref="B10:B43"/>
    <mergeCell ref="C10:C43"/>
    <mergeCell ref="D10:D43"/>
    <mergeCell ref="E10:E43"/>
    <mergeCell ref="AM6:AQ6"/>
    <mergeCell ref="AR6:AV6"/>
    <mergeCell ref="AX6:AY6"/>
    <mergeCell ref="B1:C4"/>
    <mergeCell ref="D1:AR1"/>
    <mergeCell ref="D2:AR2"/>
    <mergeCell ref="D3:AR3"/>
    <mergeCell ref="D4:AR4"/>
    <mergeCell ref="B5:C5"/>
    <mergeCell ref="D5:AR5"/>
    <mergeCell ref="A7:A8"/>
    <mergeCell ref="AI7:AI8"/>
    <mergeCell ref="A6:T6"/>
    <mergeCell ref="U6:X6"/>
    <mergeCell ref="Y6:AL6"/>
    <mergeCell ref="B7:B8"/>
    <mergeCell ref="C7:C8"/>
    <mergeCell ref="D7:D8"/>
    <mergeCell ref="E7:E8"/>
    <mergeCell ref="F7:F8"/>
    <mergeCell ref="AJ7:AJ8"/>
    <mergeCell ref="AK7:AK8"/>
    <mergeCell ref="Z7:Z8"/>
    <mergeCell ref="AA7:AA8"/>
    <mergeCell ref="AB7:AB8"/>
    <mergeCell ref="Q7:Q8"/>
    <mergeCell ref="G7:G8"/>
    <mergeCell ref="U7:U8"/>
    <mergeCell ref="T7:T8"/>
    <mergeCell ref="R7:R8"/>
    <mergeCell ref="S7:S8"/>
    <mergeCell ref="H7:H8"/>
    <mergeCell ref="I7:I8"/>
    <mergeCell ref="J7:J8"/>
    <mergeCell ref="K7:K8"/>
    <mergeCell ref="L7:L8"/>
    <mergeCell ref="AL7:AL8"/>
    <mergeCell ref="AM7:AM8"/>
    <mergeCell ref="AN7:AN8"/>
    <mergeCell ref="AF7:AF8"/>
    <mergeCell ref="AG7:AG8"/>
    <mergeCell ref="O7:P7"/>
    <mergeCell ref="N7:N8"/>
    <mergeCell ref="AH7:AH8"/>
    <mergeCell ref="M7:M8"/>
    <mergeCell ref="W7:W8"/>
    <mergeCell ref="V7:V8"/>
    <mergeCell ref="AY7:AY8"/>
    <mergeCell ref="AX7:AX8"/>
    <mergeCell ref="AW7:AW8"/>
    <mergeCell ref="AV7:AV8"/>
    <mergeCell ref="AE7:AE8"/>
    <mergeCell ref="AD7:AD8"/>
    <mergeCell ref="AC7:AC8"/>
    <mergeCell ref="Y7:Y8"/>
    <mergeCell ref="X7:X8"/>
    <mergeCell ref="AT7:AT8"/>
    <mergeCell ref="AU7:AU8"/>
    <mergeCell ref="AO7:AO8"/>
    <mergeCell ref="AP7:AP8"/>
    <mergeCell ref="AQ7:AQ8"/>
    <mergeCell ref="AR7:AR8"/>
    <mergeCell ref="AS7:AS8"/>
  </mergeCells>
  <phoneticPr fontId="52" type="noConversion"/>
  <pageMargins left="0.7" right="0.7" top="0.75" bottom="0.75" header="0.3" footer="0.3"/>
  <pageSetup paperSize="9" orientation="portrait" horizontalDpi="360" verticalDpi="360"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25"/>
  <sheetViews>
    <sheetView zoomScale="70" zoomScaleNormal="70" workbookViewId="0">
      <selection activeCell="A15" sqref="A15:B15"/>
    </sheetView>
  </sheetViews>
  <sheetFormatPr baseColWidth="10" defaultColWidth="10.77734375" defaultRowHeight="14.4" x14ac:dyDescent="0.3"/>
  <cols>
    <col min="1" max="1" width="30" customWidth="1"/>
    <col min="2" max="2" width="43.44140625" customWidth="1"/>
    <col min="6" max="6" width="20.21875" customWidth="1"/>
    <col min="7" max="7" width="34.6640625" customWidth="1"/>
  </cols>
  <sheetData>
    <row r="1" spans="1:7" ht="52.5" customHeight="1" x14ac:dyDescent="0.3">
      <c r="A1" s="351" t="s">
        <v>34</v>
      </c>
      <c r="B1" s="351"/>
      <c r="F1" s="1" t="s">
        <v>35</v>
      </c>
      <c r="G1" s="1" t="s">
        <v>36</v>
      </c>
    </row>
    <row r="2" spans="1:7" ht="25.5" customHeight="1" x14ac:dyDescent="0.3">
      <c r="A2" s="350" t="s">
        <v>37</v>
      </c>
      <c r="B2" s="350"/>
      <c r="F2" s="2">
        <v>0</v>
      </c>
      <c r="G2" s="3" t="s">
        <v>38</v>
      </c>
    </row>
    <row r="3" spans="1:7" ht="45" customHeight="1" x14ac:dyDescent="0.3">
      <c r="A3" s="350" t="s">
        <v>39</v>
      </c>
      <c r="B3" s="350"/>
      <c r="F3" s="2">
        <v>1</v>
      </c>
      <c r="G3" s="3" t="s">
        <v>40</v>
      </c>
    </row>
    <row r="4" spans="1:7" ht="45" customHeight="1" x14ac:dyDescent="0.3">
      <c r="A4" s="350" t="s">
        <v>41</v>
      </c>
      <c r="B4" s="350"/>
      <c r="F4" s="2">
        <v>2</v>
      </c>
      <c r="G4" s="3" t="s">
        <v>42</v>
      </c>
    </row>
    <row r="5" spans="1:7" ht="45" customHeight="1" x14ac:dyDescent="0.3">
      <c r="A5" s="350" t="s">
        <v>43</v>
      </c>
      <c r="B5" s="350"/>
      <c r="F5" s="2">
        <v>3</v>
      </c>
      <c r="G5" s="3" t="s">
        <v>44</v>
      </c>
    </row>
    <row r="6" spans="1:7" ht="45" customHeight="1" x14ac:dyDescent="0.3">
      <c r="A6" s="350" t="s">
        <v>45</v>
      </c>
      <c r="B6" s="350"/>
      <c r="F6" s="2">
        <v>4</v>
      </c>
      <c r="G6" s="3" t="s">
        <v>46</v>
      </c>
    </row>
    <row r="7" spans="1:7" ht="45" customHeight="1" x14ac:dyDescent="0.3">
      <c r="A7" s="350" t="s">
        <v>47</v>
      </c>
      <c r="B7" s="350"/>
      <c r="F7" s="2">
        <v>5</v>
      </c>
      <c r="G7" s="3" t="s">
        <v>48</v>
      </c>
    </row>
    <row r="8" spans="1:7" ht="45" customHeight="1" x14ac:dyDescent="0.3">
      <c r="A8" s="350" t="s">
        <v>49</v>
      </c>
      <c r="B8" s="350"/>
    </row>
    <row r="9" spans="1:7" ht="45" customHeight="1" x14ac:dyDescent="0.3">
      <c r="A9" s="350" t="s">
        <v>50</v>
      </c>
      <c r="B9" s="350"/>
    </row>
    <row r="10" spans="1:7" ht="45" customHeight="1" x14ac:dyDescent="0.3">
      <c r="A10" s="350" t="s">
        <v>51</v>
      </c>
      <c r="B10" s="350"/>
    </row>
    <row r="11" spans="1:7" ht="45" customHeight="1" x14ac:dyDescent="0.3">
      <c r="A11" s="350" t="s">
        <v>52</v>
      </c>
      <c r="B11" s="350"/>
    </row>
    <row r="12" spans="1:7" ht="45" customHeight="1" x14ac:dyDescent="0.3">
      <c r="A12" s="350" t="s">
        <v>53</v>
      </c>
      <c r="B12" s="350"/>
    </row>
    <row r="13" spans="1:7" ht="45" customHeight="1" x14ac:dyDescent="0.3">
      <c r="A13" s="350" t="s">
        <v>54</v>
      </c>
      <c r="B13" s="350"/>
    </row>
    <row r="14" spans="1:7" ht="45" customHeight="1" x14ac:dyDescent="0.3">
      <c r="A14" s="350" t="s">
        <v>55</v>
      </c>
      <c r="B14" s="350"/>
    </row>
    <row r="15" spans="1:7" ht="45" customHeight="1" x14ac:dyDescent="0.3">
      <c r="A15" s="350" t="s">
        <v>56</v>
      </c>
      <c r="B15" s="350"/>
    </row>
    <row r="16" spans="1:7" ht="45" customHeight="1" x14ac:dyDescent="0.3">
      <c r="A16" s="350" t="s">
        <v>57</v>
      </c>
      <c r="B16" s="350"/>
    </row>
    <row r="17" spans="1:2" ht="45" customHeight="1" x14ac:dyDescent="0.3">
      <c r="A17" s="350" t="s">
        <v>58</v>
      </c>
      <c r="B17" s="350"/>
    </row>
    <row r="18" spans="1:2" ht="45" customHeight="1" x14ac:dyDescent="0.3">
      <c r="A18" s="350" t="s">
        <v>59</v>
      </c>
      <c r="B18" s="350"/>
    </row>
    <row r="19" spans="1:2" ht="45" customHeight="1" x14ac:dyDescent="0.3">
      <c r="A19" s="350" t="s">
        <v>60</v>
      </c>
      <c r="B19" s="350"/>
    </row>
    <row r="20" spans="1:2" ht="45" customHeight="1" x14ac:dyDescent="0.3">
      <c r="A20" s="350" t="s">
        <v>61</v>
      </c>
      <c r="B20" s="350"/>
    </row>
    <row r="21" spans="1:2" ht="45" customHeight="1" x14ac:dyDescent="0.3">
      <c r="A21" s="350" t="s">
        <v>62</v>
      </c>
      <c r="B21" s="350"/>
    </row>
    <row r="22" spans="1:2" ht="45" customHeight="1" x14ac:dyDescent="0.3"/>
    <row r="23" spans="1:2" ht="45" customHeight="1" x14ac:dyDescent="0.3"/>
    <row r="24" spans="1:2" ht="45" customHeight="1" x14ac:dyDescent="0.3"/>
    <row r="25" spans="1:2" ht="45" customHeight="1" x14ac:dyDescent="0.3"/>
  </sheetData>
  <mergeCells count="21">
    <mergeCell ref="A19:B19"/>
    <mergeCell ref="A20:B20"/>
    <mergeCell ref="A21:B21"/>
    <mergeCell ref="A13:B13"/>
    <mergeCell ref="A14:B14"/>
    <mergeCell ref="A15:B15"/>
    <mergeCell ref="A16:B16"/>
    <mergeCell ref="A17:B17"/>
    <mergeCell ref="A18:B18"/>
    <mergeCell ref="A12:B12"/>
    <mergeCell ref="A1:B1"/>
    <mergeCell ref="A2:B2"/>
    <mergeCell ref="A3:B3"/>
    <mergeCell ref="A4:B4"/>
    <mergeCell ref="A5:B5"/>
    <mergeCell ref="A6:B6"/>
    <mergeCell ref="A7:B7"/>
    <mergeCell ref="A8:B8"/>
    <mergeCell ref="A9:B9"/>
    <mergeCell ref="A10:B10"/>
    <mergeCell ref="A11:B1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INSTRUCTIVO</vt:lpstr>
      <vt:lpstr>PLAN DE ACCIÓN 2023 </vt:lpstr>
      <vt:lpstr>ANEXO 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Mernarda Perez Carmona</dc:creator>
  <cp:lastModifiedBy>PLANEACION</cp:lastModifiedBy>
  <dcterms:created xsi:type="dcterms:W3CDTF">2022-12-26T20:23:47Z</dcterms:created>
  <dcterms:modified xsi:type="dcterms:W3CDTF">2024-01-30T16:06:34Z</dcterms:modified>
</cp:coreProperties>
</file>